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4000" windowHeight="9732" activeTab="0"/>
  </bookViews>
  <sheets>
    <sheet name="3er" sheetId="1" r:id="rId1"/>
    <sheet name="4er" sheetId="2" r:id="rId2"/>
    <sheet name="5er" sheetId="3" r:id="rId3"/>
    <sheet name="6er" sheetId="4" r:id="rId4"/>
    <sheet name="7er" sheetId="5" r:id="rId5"/>
    <sheet name="8er" sheetId="6" r:id="rId6"/>
    <sheet name="9er" sheetId="7" r:id="rId7"/>
    <sheet name="10er" sheetId="8" r:id="rId8"/>
    <sheet name="11er" sheetId="9" r:id="rId9"/>
  </sheets>
  <definedNames>
    <definedName name="_xlnm.Print_Area" localSheetId="7">'10er'!$A$1:$AX$53</definedName>
  </definedNames>
  <calcPr fullCalcOnLoad="1"/>
</workbook>
</file>

<file path=xl/sharedStrings.xml><?xml version="1.0" encoding="utf-8"?>
<sst xmlns="http://schemas.openxmlformats.org/spreadsheetml/2006/main" count="1559" uniqueCount="179">
  <si>
    <t>Spielplan für Turniere mit 9 Mannschaften</t>
  </si>
  <si>
    <t>Altersklasse</t>
  </si>
  <si>
    <t>Gruppe</t>
  </si>
  <si>
    <t>Spielort</t>
  </si>
  <si>
    <t>Datum</t>
  </si>
  <si>
    <t>Gruppe A</t>
  </si>
  <si>
    <t>Sätze</t>
  </si>
  <si>
    <t>Bälle</t>
  </si>
  <si>
    <t>Gruppe B</t>
  </si>
  <si>
    <t>Gruppe C</t>
  </si>
  <si>
    <t>:</t>
  </si>
  <si>
    <t>Spiel</t>
  </si>
  <si>
    <t>Gruppe X</t>
  </si>
  <si>
    <t>Gruppe Y</t>
  </si>
  <si>
    <t>Gruppe Z</t>
  </si>
  <si>
    <t>1.A</t>
  </si>
  <si>
    <t>2.A</t>
  </si>
  <si>
    <t>2.B</t>
  </si>
  <si>
    <t>1.B</t>
  </si>
  <si>
    <t>1.C</t>
  </si>
  <si>
    <t>2.C</t>
  </si>
  <si>
    <t>-</t>
  </si>
  <si>
    <t>Endspiele:</t>
  </si>
  <si>
    <t>Platz 1</t>
  </si>
  <si>
    <t>Platz 3</t>
  </si>
  <si>
    <t>Platz 5</t>
  </si>
  <si>
    <t>1.X</t>
  </si>
  <si>
    <t>1.Y</t>
  </si>
  <si>
    <t>2.X</t>
  </si>
  <si>
    <t>2.Y</t>
  </si>
  <si>
    <t>3.X</t>
  </si>
  <si>
    <t>3.Y</t>
  </si>
  <si>
    <t>Rangfolge:</t>
  </si>
  <si>
    <t>Vorrunde (2 Sätze):</t>
  </si>
  <si>
    <t>Nr</t>
  </si>
  <si>
    <t>Pl</t>
  </si>
  <si>
    <t>3.B</t>
  </si>
  <si>
    <t>3.A</t>
  </si>
  <si>
    <t>1.</t>
  </si>
  <si>
    <t>2.</t>
  </si>
  <si>
    <t>3.</t>
  </si>
  <si>
    <t>4.</t>
  </si>
  <si>
    <t>5.</t>
  </si>
  <si>
    <t>6.</t>
  </si>
  <si>
    <t>7.</t>
  </si>
  <si>
    <t>8.</t>
  </si>
  <si>
    <t>Zwischenrunde ( 2 Sätze oder 2 Gewinnsätze):</t>
  </si>
  <si>
    <t>3.C</t>
  </si>
  <si>
    <t>9.</t>
  </si>
  <si>
    <t>Spielplan für Turniere mit 10 Mannschaften</t>
  </si>
  <si>
    <t>Vorrunde (Gruppe A und B 1 Satz, Gruppe C 2 Sätze):</t>
  </si>
  <si>
    <t>Nr.</t>
  </si>
  <si>
    <t>Pl.</t>
  </si>
  <si>
    <t>Gr. A Sätze</t>
  </si>
  <si>
    <t xml:space="preserve"> Gr. A Bälle </t>
  </si>
  <si>
    <t>Zwischenrunde (Gruppe X und Y 2 Sätze, Gruppe Z 1 Satz):</t>
  </si>
  <si>
    <t>4.A</t>
  </si>
  <si>
    <t>3.Z</t>
  </si>
  <si>
    <t>4.Z</t>
  </si>
  <si>
    <t>1.Z</t>
  </si>
  <si>
    <t>2.Z</t>
  </si>
  <si>
    <t>Spielplan für Turniere mit 11 Mannschaften</t>
  </si>
  <si>
    <t>Gr. B Sätze</t>
  </si>
  <si>
    <t xml:space="preserve"> Gr. B Bälle </t>
  </si>
  <si>
    <t>In der Gruppe Z werden die Spiele 1-4 und 2-5 der Vorrunde übernommen</t>
  </si>
  <si>
    <t>4.B</t>
  </si>
  <si>
    <t>5.Z</t>
  </si>
  <si>
    <t>Verlierer 4</t>
  </si>
  <si>
    <t>Verlierer 3</t>
  </si>
  <si>
    <t>Sieger 4</t>
  </si>
  <si>
    <t>Sieger 3</t>
  </si>
  <si>
    <t>Verlierer 6</t>
  </si>
  <si>
    <t>Verlierer 5</t>
  </si>
  <si>
    <t>Sieger 6</t>
  </si>
  <si>
    <t>Sieger 5</t>
  </si>
  <si>
    <t>S.Nr.</t>
  </si>
  <si>
    <t>Verlierer 2</t>
  </si>
  <si>
    <t>Verlierer 1</t>
  </si>
  <si>
    <t>Sieger 1</t>
  </si>
  <si>
    <t>Sieger 2</t>
  </si>
  <si>
    <t xml:space="preserve"> </t>
  </si>
  <si>
    <t>Spielplan für Turniere mit 8 Mannschaften</t>
  </si>
  <si>
    <t>Spielplan für Turniere mit 7 Mannschaften</t>
  </si>
  <si>
    <t>Vorrunde (Gruppe A über 1 Satz, Gruppe B über 2 Sätze):</t>
  </si>
  <si>
    <t>Überkreuzspiele (2 Gewinnsätze):</t>
  </si>
  <si>
    <t>Platz</t>
  </si>
  <si>
    <t>4a</t>
  </si>
  <si>
    <t>Spielplan für Turniere mit 6 Mannschaften</t>
  </si>
  <si>
    <t>Vorrunde ( 2 Sätze):</t>
  </si>
  <si>
    <t>Platzierungsspiele:</t>
  </si>
  <si>
    <t>Spielplan für Turniere mit 4 Mannschaften</t>
  </si>
  <si>
    <t>Spielplan für Turniere mit 5 Mannschaften</t>
  </si>
  <si>
    <t>Spielplan jeder gegen jeden für 2 bzw. 1 Halleneinheiten:</t>
  </si>
  <si>
    <t>Ermittlung der Rangfolge der Mannschaften 1 bis 5:</t>
  </si>
  <si>
    <t>Mannschaft 1</t>
  </si>
  <si>
    <t>Mannschaft 2</t>
  </si>
  <si>
    <t>Punkte</t>
  </si>
  <si>
    <t>1 - 2</t>
  </si>
  <si>
    <t>2 - 1</t>
  </si>
  <si>
    <t>1 - 3</t>
  </si>
  <si>
    <t>2 - 3</t>
  </si>
  <si>
    <t>1 - 4</t>
  </si>
  <si>
    <t>2 - 4</t>
  </si>
  <si>
    <t>1 - 5</t>
  </si>
  <si>
    <t>2 - 5</t>
  </si>
  <si>
    <t>Gesamt</t>
  </si>
  <si>
    <t>Mannschaft 3</t>
  </si>
  <si>
    <t>Mannschaft 4</t>
  </si>
  <si>
    <t>3 - 1</t>
  </si>
  <si>
    <t>4 - 1</t>
  </si>
  <si>
    <t>3 - 2</t>
  </si>
  <si>
    <t>4 - 2</t>
  </si>
  <si>
    <t>3 - 4</t>
  </si>
  <si>
    <t>4 - 3</t>
  </si>
  <si>
    <t>3 - 5</t>
  </si>
  <si>
    <t>4 - 5</t>
  </si>
  <si>
    <t>Mannschaft 5</t>
  </si>
  <si>
    <t>Rangfolge</t>
  </si>
  <si>
    <t xml:space="preserve">   Mannschaft</t>
  </si>
  <si>
    <t>5 - 1</t>
  </si>
  <si>
    <t>1</t>
  </si>
  <si>
    <t>5 - 2</t>
  </si>
  <si>
    <t>2</t>
  </si>
  <si>
    <t>5 - 3</t>
  </si>
  <si>
    <t>3</t>
  </si>
  <si>
    <t>5 - 4</t>
  </si>
  <si>
    <t>4</t>
  </si>
  <si>
    <t>A2</t>
  </si>
  <si>
    <t>A1</t>
  </si>
  <si>
    <t>A3</t>
  </si>
  <si>
    <t>B2</t>
  </si>
  <si>
    <t>B1</t>
  </si>
  <si>
    <t>B3</t>
  </si>
  <si>
    <t>C2</t>
  </si>
  <si>
    <t>C1</t>
  </si>
  <si>
    <t>C3</t>
  </si>
  <si>
    <t>X2</t>
  </si>
  <si>
    <t>X1</t>
  </si>
  <si>
    <t>X3</t>
  </si>
  <si>
    <t>Y3</t>
  </si>
  <si>
    <t>Y1</t>
  </si>
  <si>
    <t>Y2</t>
  </si>
  <si>
    <t>Z2</t>
  </si>
  <si>
    <t>Z1</t>
  </si>
  <si>
    <t>Z3</t>
  </si>
  <si>
    <t>A4</t>
  </si>
  <si>
    <t>B4</t>
  </si>
  <si>
    <t>S.1</t>
  </si>
  <si>
    <t>S.2</t>
  </si>
  <si>
    <t>S.3</t>
  </si>
  <si>
    <t>Pl.5</t>
  </si>
  <si>
    <t>S.4</t>
  </si>
  <si>
    <t>Pl.7</t>
  </si>
  <si>
    <t>V.2</t>
  </si>
  <si>
    <t>V.1</t>
  </si>
  <si>
    <t>PL.4</t>
  </si>
  <si>
    <t>Z4</t>
  </si>
  <si>
    <t>Z5</t>
  </si>
  <si>
    <t>Pl.4</t>
  </si>
  <si>
    <t>B</t>
  </si>
  <si>
    <t>s</t>
  </si>
  <si>
    <t>Vorrunde (1Satz):</t>
  </si>
  <si>
    <t>Ermittlung der Rangfolge der Mannschaften 1 bis 4:</t>
  </si>
  <si>
    <t>Ermittlung der Rangfolge der Mannschaften 1 bis 3:</t>
  </si>
  <si>
    <t>Spielplan für Turniere mit 3 Mannschaften</t>
  </si>
  <si>
    <t>Spielplan jeder gegen jeden für 1 Halleneinheiten:</t>
  </si>
  <si>
    <t>Vorrunde (Gruppe A 1 Satz, Gruppe B und C 2 Sätze):</t>
  </si>
  <si>
    <t>2
Z3</t>
  </si>
  <si>
    <t>4
Z5</t>
  </si>
  <si>
    <t>2
Z4</t>
  </si>
  <si>
    <t>5
Z1</t>
  </si>
  <si>
    <t>4
A3</t>
  </si>
  <si>
    <t>4
A2</t>
  </si>
  <si>
    <t>2
A4</t>
  </si>
  <si>
    <t>4
B3</t>
  </si>
  <si>
    <t>4
B2</t>
  </si>
  <si>
    <t>2
B4</t>
  </si>
  <si>
    <t>5 - 7</t>
  </si>
  <si>
    <t>In der Gruppe Z wird das Spiel 1-4 
der Vorrunde übernommen: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</si>
</sst>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8"/>
      <name val="Arial"/>
      <family val="2"/>
    </font>
    <font>
      <u val="single"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7"/>
      <color indexed="63"/>
      <name val="Arial"/>
      <family val="2"/>
    </font>
    <font>
      <sz val="8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5" borderId="2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9" applyNumberFormat="0" applyAlignment="0" applyProtection="0"/>
  </cellStyleXfs>
  <cellXfs count="770">
    <xf numFmtId="0" fontId="0" fillId="0" borderId="0" xfId="0" applyAlignment="1">
      <alignment/>
    </xf>
    <xf numFmtId="0" fontId="0" fillId="32" borderId="0" xfId="53" applyFill="1">
      <alignment/>
      <protection/>
    </xf>
    <xf numFmtId="0" fontId="0" fillId="32" borderId="0" xfId="53" applyFill="1" applyAlignment="1">
      <alignment horizontal="center"/>
      <protection/>
    </xf>
    <xf numFmtId="0" fontId="0" fillId="32" borderId="0" xfId="53" applyFill="1" applyAlignment="1">
      <alignment horizontal="center" vertical="center"/>
      <protection/>
    </xf>
    <xf numFmtId="0" fontId="0" fillId="32" borderId="10" xfId="53" applyFill="1" applyBorder="1">
      <alignment/>
      <protection/>
    </xf>
    <xf numFmtId="0" fontId="0" fillId="32" borderId="0" xfId="0" applyFill="1" applyAlignment="1" applyProtection="1">
      <alignment/>
      <protection hidden="1"/>
    </xf>
    <xf numFmtId="0" fontId="3" fillId="32" borderId="11" xfId="0" applyFont="1" applyFill="1" applyBorder="1" applyAlignment="1" applyProtection="1">
      <alignment/>
      <protection hidden="1"/>
    </xf>
    <xf numFmtId="0" fontId="0" fillId="32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3" fillId="32" borderId="14" xfId="0" applyFont="1" applyFill="1" applyBorder="1" applyAlignment="1" applyProtection="1">
      <alignment/>
      <protection hidden="1"/>
    </xf>
    <xf numFmtId="0" fontId="3" fillId="32" borderId="11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center" vertical="center"/>
      <protection hidden="1"/>
    </xf>
    <xf numFmtId="0" fontId="3" fillId="32" borderId="15" xfId="0" applyFont="1" applyFill="1" applyBorder="1" applyAlignment="1" applyProtection="1">
      <alignment/>
      <protection hidden="1"/>
    </xf>
    <xf numFmtId="0" fontId="3" fillId="32" borderId="12" xfId="0" applyFont="1" applyFill="1" applyBorder="1" applyAlignment="1" applyProtection="1">
      <alignment/>
      <protection hidden="1"/>
    </xf>
    <xf numFmtId="0" fontId="0" fillId="32" borderId="16" xfId="0" applyFill="1" applyBorder="1" applyAlignment="1" applyProtection="1">
      <alignment horizontal="center" vertical="center"/>
      <protection hidden="1"/>
    </xf>
    <xf numFmtId="0" fontId="0" fillId="32" borderId="17" xfId="0" applyFill="1" applyBorder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2" fillId="32" borderId="11" xfId="0" applyFont="1" applyFill="1" applyBorder="1" applyAlignment="1" applyProtection="1">
      <alignment vertical="center"/>
      <protection hidden="1"/>
    </xf>
    <xf numFmtId="0" fontId="0" fillId="32" borderId="12" xfId="0" applyFill="1" applyBorder="1" applyAlignment="1" applyProtection="1">
      <alignment vertical="center"/>
      <protection hidden="1"/>
    </xf>
    <xf numFmtId="0" fontId="2" fillId="32" borderId="11" xfId="0" applyFont="1" applyFill="1" applyBorder="1" applyAlignment="1" applyProtection="1">
      <alignment vertical="center"/>
      <protection hidden="1"/>
    </xf>
    <xf numFmtId="0" fontId="3" fillId="32" borderId="14" xfId="0" applyFont="1" applyFill="1" applyBorder="1" applyAlignment="1" applyProtection="1">
      <alignment horizontal="center"/>
      <protection hidden="1"/>
    </xf>
    <xf numFmtId="0" fontId="3" fillId="32" borderId="11" xfId="0" applyFont="1" applyFill="1" applyBorder="1" applyAlignment="1" applyProtection="1">
      <alignment horizontal="center"/>
      <protection hidden="1"/>
    </xf>
    <xf numFmtId="0" fontId="3" fillId="32" borderId="15" xfId="0" applyFont="1" applyFill="1" applyBorder="1" applyAlignment="1" applyProtection="1">
      <alignment horizontal="center"/>
      <protection hidden="1"/>
    </xf>
    <xf numFmtId="0" fontId="3" fillId="32" borderId="12" xfId="0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/>
      <protection hidden="1"/>
    </xf>
    <xf numFmtId="0" fontId="7" fillId="33" borderId="13" xfId="0" applyFont="1" applyFill="1" applyBorder="1" applyAlignment="1" applyProtection="1">
      <alignment/>
      <protection hidden="1"/>
    </xf>
    <xf numFmtId="0" fontId="2" fillId="32" borderId="14" xfId="0" applyFont="1" applyFill="1" applyBorder="1" applyAlignment="1" applyProtection="1">
      <alignment horizontal="center"/>
      <protection hidden="1"/>
    </xf>
    <xf numFmtId="0" fontId="2" fillId="32" borderId="11" xfId="0" applyFont="1" applyFill="1" applyBorder="1" applyAlignment="1" applyProtection="1">
      <alignment horizontal="center"/>
      <protection hidden="1"/>
    </xf>
    <xf numFmtId="0" fontId="0" fillId="32" borderId="0" xfId="0" applyFill="1" applyAlignment="1" applyProtection="1">
      <alignment horizontal="center" vertical="center"/>
      <protection hidden="1"/>
    </xf>
    <xf numFmtId="0" fontId="0" fillId="32" borderId="11" xfId="0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0" fillId="32" borderId="0" xfId="0" applyFill="1" applyBorder="1" applyAlignment="1" applyProtection="1">
      <alignment vertical="center"/>
      <protection hidden="1"/>
    </xf>
    <xf numFmtId="0" fontId="0" fillId="32" borderId="14" xfId="0" applyFill="1" applyBorder="1" applyAlignment="1" applyProtection="1">
      <alignment horizontal="center" vertical="center"/>
      <protection hidden="1"/>
    </xf>
    <xf numFmtId="0" fontId="0" fillId="32" borderId="18" xfId="0" applyFill="1" applyBorder="1" applyAlignment="1" applyProtection="1">
      <alignment/>
      <protection hidden="1"/>
    </xf>
    <xf numFmtId="0" fontId="0" fillId="32" borderId="11" xfId="0" applyFill="1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/>
    </xf>
    <xf numFmtId="0" fontId="0" fillId="32" borderId="16" xfId="0" applyFill="1" applyBorder="1" applyAlignment="1" applyProtection="1">
      <alignment/>
      <protection hidden="1"/>
    </xf>
    <xf numFmtId="0" fontId="0" fillId="32" borderId="17" xfId="0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center"/>
      <protection hidden="1"/>
    </xf>
    <xf numFmtId="0" fontId="0" fillId="32" borderId="17" xfId="0" applyFill="1" applyBorder="1" applyAlignment="1" applyProtection="1">
      <alignment horizontal="center"/>
      <protection hidden="1"/>
    </xf>
    <xf numFmtId="0" fontId="0" fillId="32" borderId="0" xfId="53" applyFill="1" applyBorder="1" applyAlignment="1">
      <alignment horizontal="center"/>
      <protection/>
    </xf>
    <xf numFmtId="0" fontId="0" fillId="32" borderId="0" xfId="53" applyFill="1" applyBorder="1">
      <alignment/>
      <protection/>
    </xf>
    <xf numFmtId="0" fontId="0" fillId="32" borderId="0" xfId="53" applyFill="1" applyBorder="1" applyAlignment="1">
      <alignment/>
      <protection/>
    </xf>
    <xf numFmtId="0" fontId="0" fillId="32" borderId="0" xfId="53" applyFill="1" applyBorder="1" applyAlignment="1">
      <alignment vertical="center"/>
      <protection/>
    </xf>
    <xf numFmtId="0" fontId="0" fillId="32" borderId="0" xfId="53" applyFont="1" applyFill="1" applyBorder="1" applyAlignment="1">
      <alignment vertical="center"/>
      <protection/>
    </xf>
    <xf numFmtId="0" fontId="0" fillId="32" borderId="19" xfId="53" applyFill="1" applyBorder="1" applyAlignment="1">
      <alignment/>
      <protection/>
    </xf>
    <xf numFmtId="0" fontId="16" fillId="32" borderId="0" xfId="53" applyFont="1" applyFill="1" applyBorder="1" applyAlignment="1">
      <alignment vertical="center"/>
      <protection/>
    </xf>
    <xf numFmtId="0" fontId="16" fillId="32" borderId="0" xfId="53" applyFont="1" applyFill="1" applyBorder="1" applyAlignment="1">
      <alignment/>
      <protection/>
    </xf>
    <xf numFmtId="0" fontId="16" fillId="32" borderId="0" xfId="53" applyFont="1" applyFill="1" applyBorder="1">
      <alignment/>
      <protection/>
    </xf>
    <xf numFmtId="0" fontId="16" fillId="32" borderId="0" xfId="53" applyFont="1" applyFill="1" applyBorder="1" applyAlignment="1">
      <alignment horizontal="center"/>
      <protection/>
    </xf>
    <xf numFmtId="0" fontId="16" fillId="32" borderId="0" xfId="53" applyFont="1" applyFill="1">
      <alignment/>
      <protection/>
    </xf>
    <xf numFmtId="0" fontId="16" fillId="32" borderId="0" xfId="53" applyFont="1" applyFill="1" applyAlignment="1">
      <alignment horizontal="center"/>
      <protection/>
    </xf>
    <xf numFmtId="0" fontId="0" fillId="32" borderId="20" xfId="53" applyFill="1" applyBorder="1" applyAlignment="1">
      <alignment/>
      <protection/>
    </xf>
    <xf numFmtId="0" fontId="0" fillId="32" borderId="16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32" borderId="0" xfId="0" applyFill="1" applyAlignment="1" applyProtection="1">
      <alignment horizontal="center"/>
      <protection hidden="1"/>
    </xf>
    <xf numFmtId="0" fontId="17" fillId="32" borderId="0" xfId="0" applyFont="1" applyFill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17" fillId="33" borderId="20" xfId="0" applyFont="1" applyFill="1" applyBorder="1" applyAlignment="1" applyProtection="1">
      <alignment/>
      <protection hidden="1"/>
    </xf>
    <xf numFmtId="0" fontId="2" fillId="32" borderId="21" xfId="0" applyFont="1" applyFill="1" applyBorder="1" applyAlignment="1" applyProtection="1">
      <alignment horizontal="left" vertical="center"/>
      <protection hidden="1"/>
    </xf>
    <xf numFmtId="0" fontId="2" fillId="32" borderId="22" xfId="0" applyFont="1" applyFill="1" applyBorder="1" applyAlignment="1" applyProtection="1">
      <alignment horizontal="right"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17" fillId="32" borderId="0" xfId="0" applyFont="1" applyFill="1" applyBorder="1" applyAlignment="1" applyProtection="1">
      <alignment/>
      <protection hidden="1"/>
    </xf>
    <xf numFmtId="0" fontId="2" fillId="32" borderId="18" xfId="0" applyFont="1" applyFill="1" applyBorder="1" applyAlignment="1" applyProtection="1">
      <alignment horizontal="right" vertical="center"/>
      <protection hidden="1"/>
    </xf>
    <xf numFmtId="0" fontId="2" fillId="32" borderId="23" xfId="0" applyFont="1" applyFill="1" applyBorder="1" applyAlignment="1" applyProtection="1">
      <alignment horizontal="left" vertical="center"/>
      <protection hidden="1"/>
    </xf>
    <xf numFmtId="0" fontId="2" fillId="32" borderId="24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Border="1" applyAlignment="1" applyProtection="1">
      <alignment horizontal="right" vertical="center"/>
      <protection hidden="1"/>
    </xf>
    <xf numFmtId="0" fontId="2" fillId="32" borderId="25" xfId="0" applyFont="1" applyFill="1" applyBorder="1" applyAlignment="1" applyProtection="1">
      <alignment horizontal="left" vertical="center"/>
      <protection hidden="1"/>
    </xf>
    <xf numFmtId="0" fontId="2" fillId="32" borderId="14" xfId="0" applyFont="1" applyFill="1" applyBorder="1" applyAlignment="1" applyProtection="1">
      <alignment horizontal="left" vertical="center"/>
      <protection hidden="1"/>
    </xf>
    <xf numFmtId="0" fontId="17" fillId="32" borderId="0" xfId="0" applyFont="1" applyFill="1" applyBorder="1" applyAlignment="1" applyProtection="1">
      <alignment/>
      <protection hidden="1"/>
    </xf>
    <xf numFmtId="0" fontId="2" fillId="32" borderId="15" xfId="0" applyFont="1" applyFill="1" applyBorder="1" applyAlignment="1" applyProtection="1">
      <alignment horizontal="left" vertical="center"/>
      <protection hidden="1"/>
    </xf>
    <xf numFmtId="0" fontId="6" fillId="32" borderId="0" xfId="0" applyFont="1" applyFill="1" applyBorder="1" applyAlignment="1" applyProtection="1">
      <alignment/>
      <protection hidden="1"/>
    </xf>
    <xf numFmtId="0" fontId="17" fillId="32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2" fillId="32" borderId="26" xfId="0" applyFont="1" applyFill="1" applyBorder="1" applyAlignment="1" applyProtection="1">
      <alignment horizontal="left" vertical="center"/>
      <protection hidden="1"/>
    </xf>
    <xf numFmtId="0" fontId="2" fillId="32" borderId="10" xfId="0" applyFont="1" applyFill="1" applyBorder="1" applyAlignment="1" applyProtection="1">
      <alignment vertical="top"/>
      <protection hidden="1"/>
    </xf>
    <xf numFmtId="0" fontId="17" fillId="32" borderId="10" xfId="0" applyFont="1" applyFill="1" applyBorder="1" applyAlignment="1" applyProtection="1">
      <alignment vertical="top"/>
      <protection hidden="1"/>
    </xf>
    <xf numFmtId="0" fontId="15" fillId="32" borderId="0" xfId="0" applyFont="1" applyFill="1" applyBorder="1" applyAlignment="1" applyProtection="1">
      <alignment vertical="center"/>
      <protection hidden="1"/>
    </xf>
    <xf numFmtId="0" fontId="15" fillId="32" borderId="24" xfId="0" applyFont="1" applyFill="1" applyBorder="1" applyAlignment="1" applyProtection="1">
      <alignment vertical="center"/>
      <protection hidden="1"/>
    </xf>
    <xf numFmtId="0" fontId="15" fillId="33" borderId="0" xfId="0" applyFont="1" applyFill="1" applyBorder="1" applyAlignment="1" applyProtection="1">
      <alignment vertical="center"/>
      <protection hidden="1"/>
    </xf>
    <xf numFmtId="0" fontId="17" fillId="33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0" fillId="32" borderId="0" xfId="53" applyFill="1" applyProtection="1">
      <alignment/>
      <protection hidden="1"/>
    </xf>
    <xf numFmtId="0" fontId="0" fillId="32" borderId="0" xfId="53" applyFill="1" applyAlignment="1" applyProtection="1">
      <alignment horizontal="center"/>
      <protection hidden="1"/>
    </xf>
    <xf numFmtId="0" fontId="0" fillId="33" borderId="27" xfId="53" applyFill="1" applyBorder="1" applyAlignment="1" applyProtection="1">
      <alignment horizontal="center" vertical="center"/>
      <protection hidden="1"/>
    </xf>
    <xf numFmtId="0" fontId="0" fillId="33" borderId="28" xfId="53" applyFill="1" applyBorder="1" applyAlignment="1" applyProtection="1">
      <alignment horizontal="center" vertical="center"/>
      <protection hidden="1"/>
    </xf>
    <xf numFmtId="0" fontId="0" fillId="32" borderId="0" xfId="53" applyFill="1" applyBorder="1" applyAlignment="1" applyProtection="1">
      <alignment vertical="center"/>
      <protection hidden="1"/>
    </xf>
    <xf numFmtId="0" fontId="0" fillId="32" borderId="0" xfId="53" applyFill="1" applyAlignment="1" applyProtection="1">
      <alignment horizontal="center" vertical="center"/>
      <protection hidden="1"/>
    </xf>
    <xf numFmtId="0" fontId="0" fillId="33" borderId="29" xfId="53" applyFill="1" applyBorder="1" applyAlignment="1" applyProtection="1">
      <alignment horizontal="center" vertical="center"/>
      <protection hidden="1"/>
    </xf>
    <xf numFmtId="0" fontId="0" fillId="32" borderId="30" xfId="53" applyFill="1" applyBorder="1" applyAlignment="1" applyProtection="1">
      <alignment horizontal="center" vertical="center"/>
      <protection hidden="1"/>
    </xf>
    <xf numFmtId="0" fontId="0" fillId="32" borderId="31" xfId="53" applyFill="1" applyBorder="1" applyAlignment="1" applyProtection="1">
      <alignment horizontal="center" vertical="center"/>
      <protection hidden="1"/>
    </xf>
    <xf numFmtId="0" fontId="0" fillId="32" borderId="32" xfId="53" applyFill="1" applyBorder="1" applyAlignment="1" applyProtection="1">
      <alignment horizontal="center" vertical="center"/>
      <protection hidden="1"/>
    </xf>
    <xf numFmtId="0" fontId="0" fillId="32" borderId="0" xfId="53" applyFill="1" applyBorder="1" applyAlignment="1" applyProtection="1">
      <alignment/>
      <protection hidden="1"/>
    </xf>
    <xf numFmtId="0" fontId="2" fillId="32" borderId="21" xfId="53" applyFont="1" applyFill="1" applyBorder="1" applyAlignment="1" applyProtection="1">
      <alignment horizontal="left" vertical="center"/>
      <protection hidden="1"/>
    </xf>
    <xf numFmtId="0" fontId="2" fillId="32" borderId="18" xfId="53" applyFont="1" applyFill="1" applyBorder="1" applyAlignment="1" applyProtection="1">
      <alignment horizontal="right" vertical="center"/>
      <protection hidden="1"/>
    </xf>
    <xf numFmtId="0" fontId="2" fillId="32" borderId="23" xfId="53" applyFont="1" applyFill="1" applyBorder="1" applyAlignment="1" applyProtection="1">
      <alignment horizontal="left" vertical="center"/>
      <protection hidden="1"/>
    </xf>
    <xf numFmtId="0" fontId="2" fillId="32" borderId="0" xfId="53" applyFont="1" applyFill="1" applyBorder="1" applyAlignment="1" applyProtection="1">
      <alignment horizontal="right" vertical="center"/>
      <protection hidden="1"/>
    </xf>
    <xf numFmtId="0" fontId="2" fillId="32" borderId="25" xfId="53" applyFont="1" applyFill="1" applyBorder="1" applyAlignment="1" applyProtection="1">
      <alignment horizontal="left" vertical="center"/>
      <protection hidden="1"/>
    </xf>
    <xf numFmtId="0" fontId="2" fillId="32" borderId="19" xfId="53" applyFont="1" applyFill="1" applyBorder="1" applyAlignment="1" applyProtection="1">
      <alignment horizontal="right" vertical="center"/>
      <protection hidden="1"/>
    </xf>
    <xf numFmtId="0" fontId="6" fillId="32" borderId="0" xfId="53" applyFont="1" applyFill="1" applyAlignment="1" applyProtection="1">
      <alignment/>
      <protection hidden="1"/>
    </xf>
    <xf numFmtId="0" fontId="0" fillId="32" borderId="0" xfId="53" applyFill="1" applyBorder="1" applyProtection="1">
      <alignment/>
      <protection hidden="1"/>
    </xf>
    <xf numFmtId="0" fontId="2" fillId="32" borderId="0" xfId="53" applyFont="1" applyFill="1" applyBorder="1" applyAlignment="1" applyProtection="1">
      <alignment vertical="top"/>
      <protection hidden="1"/>
    </xf>
    <xf numFmtId="0" fontId="2" fillId="32" borderId="26" xfId="53" applyFont="1" applyFill="1" applyBorder="1" applyAlignment="1" applyProtection="1">
      <alignment horizontal="left" vertical="center"/>
      <protection hidden="1"/>
    </xf>
    <xf numFmtId="0" fontId="2" fillId="32" borderId="10" xfId="53" applyFont="1" applyFill="1" applyBorder="1" applyAlignment="1" applyProtection="1">
      <alignment horizontal="right" vertical="center"/>
      <protection hidden="1"/>
    </xf>
    <xf numFmtId="0" fontId="0" fillId="32" borderId="0" xfId="53" applyFill="1" applyBorder="1" applyAlignment="1" applyProtection="1">
      <alignment horizontal="center" vertical="center"/>
      <protection hidden="1"/>
    </xf>
    <xf numFmtId="0" fontId="0" fillId="32" borderId="0" xfId="53" applyFill="1" applyBorder="1" applyAlignment="1" applyProtection="1">
      <alignment horizontal="center"/>
      <protection hidden="1"/>
    </xf>
    <xf numFmtId="0" fontId="15" fillId="33" borderId="27" xfId="53" applyFont="1" applyFill="1" applyBorder="1" applyAlignment="1" applyProtection="1">
      <alignment horizontal="center" vertical="center"/>
      <protection hidden="1"/>
    </xf>
    <xf numFmtId="0" fontId="2" fillId="32" borderId="0" xfId="53" applyFont="1" applyFill="1" applyBorder="1" applyAlignment="1" applyProtection="1">
      <alignment horizontal="left" vertical="center"/>
      <protection hidden="1"/>
    </xf>
    <xf numFmtId="0" fontId="2" fillId="32" borderId="18" xfId="53" applyFont="1" applyFill="1" applyBorder="1" applyAlignment="1" applyProtection="1">
      <alignment horizontal="left" vertical="center"/>
      <protection hidden="1"/>
    </xf>
    <xf numFmtId="0" fontId="0" fillId="32" borderId="18" xfId="53" applyFill="1" applyBorder="1" applyAlignment="1" applyProtection="1">
      <alignment/>
      <protection hidden="1"/>
    </xf>
    <xf numFmtId="0" fontId="0" fillId="32" borderId="19" xfId="53" applyFill="1" applyBorder="1" applyAlignment="1" applyProtection="1">
      <alignment/>
      <protection hidden="1"/>
    </xf>
    <xf numFmtId="0" fontId="15" fillId="32" borderId="18" xfId="53" applyFont="1" applyFill="1" applyBorder="1" applyAlignment="1" applyProtection="1">
      <alignment horizontal="right" vertical="center"/>
      <protection hidden="1"/>
    </xf>
    <xf numFmtId="0" fontId="15" fillId="32" borderId="0" xfId="53" applyFont="1" applyFill="1" applyBorder="1" applyAlignment="1" applyProtection="1">
      <alignment horizontal="right" vertical="center"/>
      <protection hidden="1"/>
    </xf>
    <xf numFmtId="0" fontId="0" fillId="32" borderId="10" xfId="53" applyFill="1" applyBorder="1" applyAlignment="1" applyProtection="1">
      <alignment/>
      <protection hidden="1"/>
    </xf>
    <xf numFmtId="0" fontId="0" fillId="32" borderId="0" xfId="53" applyFont="1" applyFill="1" applyBorder="1" applyAlignment="1" applyProtection="1">
      <alignment vertical="center"/>
      <protection hidden="1"/>
    </xf>
    <xf numFmtId="0" fontId="15" fillId="32" borderId="18" xfId="53" applyFont="1" applyFill="1" applyBorder="1" applyAlignment="1" applyProtection="1">
      <alignment horizontal="left" vertical="center"/>
      <protection hidden="1"/>
    </xf>
    <xf numFmtId="0" fontId="0" fillId="32" borderId="18" xfId="53" applyFill="1" applyBorder="1" applyProtection="1">
      <alignment/>
      <protection hidden="1"/>
    </xf>
    <xf numFmtId="0" fontId="0" fillId="32" borderId="19" xfId="53" applyFill="1" applyBorder="1" applyAlignment="1" applyProtection="1">
      <alignment vertical="center"/>
      <protection hidden="1"/>
    </xf>
    <xf numFmtId="0" fontId="0" fillId="32" borderId="10" xfId="53" applyFill="1" applyBorder="1" applyAlignment="1" applyProtection="1">
      <alignment vertical="center"/>
      <protection hidden="1"/>
    </xf>
    <xf numFmtId="0" fontId="0" fillId="32" borderId="20" xfId="53" applyFill="1" applyBorder="1" applyAlignment="1" applyProtection="1">
      <alignment horizontal="center" vertical="center"/>
      <protection hidden="1"/>
    </xf>
    <xf numFmtId="0" fontId="0" fillId="32" borderId="19" xfId="53" applyFill="1" applyBorder="1" applyAlignment="1" applyProtection="1">
      <alignment horizontal="center" vertical="center"/>
      <protection hidden="1"/>
    </xf>
    <xf numFmtId="0" fontId="0" fillId="33" borderId="0" xfId="53" applyFill="1" applyAlignment="1" applyProtection="1">
      <alignment horizontal="center" vertical="center"/>
      <protection hidden="1"/>
    </xf>
    <xf numFmtId="0" fontId="0" fillId="32" borderId="29" xfId="53" applyFill="1" applyBorder="1" applyAlignment="1" applyProtection="1">
      <alignment horizontal="center" vertical="center"/>
      <protection hidden="1"/>
    </xf>
    <xf numFmtId="0" fontId="0" fillId="32" borderId="33" xfId="53" applyFill="1" applyBorder="1" applyAlignment="1" applyProtection="1">
      <alignment horizontal="center" vertical="center"/>
      <protection hidden="1"/>
    </xf>
    <xf numFmtId="0" fontId="2" fillId="32" borderId="21" xfId="53" applyFont="1" applyFill="1" applyBorder="1" applyAlignment="1" applyProtection="1">
      <alignment horizontal="center"/>
      <protection hidden="1"/>
    </xf>
    <xf numFmtId="0" fontId="2" fillId="32" borderId="18" xfId="53" applyFont="1" applyFill="1" applyBorder="1" applyProtection="1">
      <alignment/>
      <protection hidden="1"/>
    </xf>
    <xf numFmtId="0" fontId="2" fillId="32" borderId="25" xfId="53" applyFont="1" applyFill="1" applyBorder="1" applyAlignment="1" applyProtection="1">
      <alignment horizontal="center"/>
      <protection hidden="1"/>
    </xf>
    <xf numFmtId="0" fontId="2" fillId="32" borderId="26" xfId="53" applyFont="1" applyFill="1" applyBorder="1" applyAlignment="1" applyProtection="1">
      <alignment horizontal="center"/>
      <protection hidden="1"/>
    </xf>
    <xf numFmtId="0" fontId="2" fillId="32" borderId="32" xfId="53" applyFont="1" applyFill="1" applyBorder="1" applyAlignment="1" applyProtection="1">
      <alignment vertical="center"/>
      <protection hidden="1"/>
    </xf>
    <xf numFmtId="0" fontId="0" fillId="32" borderId="0" xfId="53" applyFill="1" applyAlignment="1" applyProtection="1">
      <alignment vertical="center"/>
      <protection hidden="1"/>
    </xf>
    <xf numFmtId="0" fontId="0" fillId="32" borderId="26" xfId="53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18" fillId="32" borderId="24" xfId="0" applyFont="1" applyFill="1" applyBorder="1" applyAlignment="1" applyProtection="1">
      <alignment horizontal="right" vertical="center"/>
      <protection hidden="1"/>
    </xf>
    <xf numFmtId="0" fontId="18" fillId="32" borderId="34" xfId="0" applyFont="1" applyFill="1" applyBorder="1" applyAlignment="1" applyProtection="1">
      <alignment horizontal="right" vertical="center"/>
      <protection hidden="1"/>
    </xf>
    <xf numFmtId="0" fontId="18" fillId="32" borderId="35" xfId="0" applyFont="1" applyFill="1" applyBorder="1" applyAlignment="1" applyProtection="1">
      <alignment horizontal="right" vertical="center"/>
      <protection hidden="1"/>
    </xf>
    <xf numFmtId="0" fontId="18" fillId="32" borderId="10" xfId="0" applyFont="1" applyFill="1" applyBorder="1" applyAlignment="1" applyProtection="1">
      <alignment horizontal="right" vertical="center"/>
      <protection hidden="1"/>
    </xf>
    <xf numFmtId="0" fontId="18" fillId="32" borderId="0" xfId="0" applyFont="1" applyFill="1" applyBorder="1" applyAlignment="1" applyProtection="1">
      <alignment horizontal="right" vertical="center"/>
      <protection hidden="1"/>
    </xf>
    <xf numFmtId="0" fontId="18" fillId="32" borderId="19" xfId="0" applyFont="1" applyFill="1" applyBorder="1" applyAlignment="1" applyProtection="1">
      <alignment horizontal="right" vertical="center"/>
      <protection hidden="1"/>
    </xf>
    <xf numFmtId="0" fontId="20" fillId="32" borderId="0" xfId="0" applyFont="1" applyFill="1" applyAlignment="1" applyProtection="1">
      <alignment/>
      <protection hidden="1"/>
    </xf>
    <xf numFmtId="0" fontId="20" fillId="32" borderId="0" xfId="0" applyFont="1" applyFill="1" applyBorder="1" applyAlignment="1" applyProtection="1">
      <alignment/>
      <protection hidden="1"/>
    </xf>
    <xf numFmtId="0" fontId="20" fillId="32" borderId="0" xfId="0" applyFont="1" applyFill="1" applyBorder="1" applyAlignment="1" applyProtection="1">
      <alignment horizontal="center" vertical="center"/>
      <protection hidden="1"/>
    </xf>
    <xf numFmtId="0" fontId="20" fillId="32" borderId="16" xfId="0" applyFont="1" applyFill="1" applyBorder="1" applyAlignment="1" applyProtection="1">
      <alignment horizontal="center" vertical="center"/>
      <protection hidden="1"/>
    </xf>
    <xf numFmtId="1" fontId="20" fillId="32" borderId="0" xfId="0" applyNumberFormat="1" applyFont="1" applyFill="1" applyBorder="1" applyAlignment="1" applyProtection="1">
      <alignment horizontal="center" vertical="center"/>
      <protection hidden="1"/>
    </xf>
    <xf numFmtId="0" fontId="20" fillId="32" borderId="17" xfId="0" applyFont="1" applyFill="1" applyBorder="1" applyAlignment="1" applyProtection="1">
      <alignment horizontal="center" vertical="center"/>
      <protection hidden="1"/>
    </xf>
    <xf numFmtId="0" fontId="20" fillId="32" borderId="15" xfId="0" applyFont="1" applyFill="1" applyBorder="1" applyAlignment="1" applyProtection="1">
      <alignment/>
      <protection hidden="1"/>
    </xf>
    <xf numFmtId="0" fontId="20" fillId="32" borderId="19" xfId="0" applyFont="1" applyFill="1" applyBorder="1" applyAlignment="1" applyProtection="1">
      <alignment/>
      <protection hidden="1"/>
    </xf>
    <xf numFmtId="0" fontId="20" fillId="32" borderId="19" xfId="0" applyFont="1" applyFill="1" applyBorder="1" applyAlignment="1" applyProtection="1">
      <alignment horizontal="center"/>
      <protection hidden="1"/>
    </xf>
    <xf numFmtId="0" fontId="20" fillId="32" borderId="12" xfId="0" applyFont="1" applyFill="1" applyBorder="1" applyAlignment="1" applyProtection="1">
      <alignment horizontal="center"/>
      <protection hidden="1"/>
    </xf>
    <xf numFmtId="0" fontId="0" fillId="32" borderId="0" xfId="0" applyFont="1" applyFill="1" applyAlignment="1" applyProtection="1">
      <alignment/>
      <protection hidden="1"/>
    </xf>
    <xf numFmtId="0" fontId="0" fillId="32" borderId="18" xfId="0" applyFill="1" applyBorder="1" applyAlignment="1" applyProtection="1">
      <alignment horizontal="center" vertical="center"/>
      <protection hidden="1"/>
    </xf>
    <xf numFmtId="0" fontId="0" fillId="32" borderId="19" xfId="0" applyFill="1" applyBorder="1" applyAlignment="1" applyProtection="1">
      <alignment horizontal="center" vertical="center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0" fillId="32" borderId="15" xfId="0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0" fillId="32" borderId="36" xfId="0" applyFill="1" applyBorder="1" applyAlignment="1" applyProtection="1">
      <alignment horizontal="center" vertical="center"/>
      <protection hidden="1"/>
    </xf>
    <xf numFmtId="0" fontId="12" fillId="32" borderId="18" xfId="0" applyFont="1" applyFill="1" applyBorder="1" applyAlignment="1" applyProtection="1">
      <alignment horizontal="right" vertical="top"/>
      <protection hidden="1"/>
    </xf>
    <xf numFmtId="0" fontId="12" fillId="32" borderId="0" xfId="0" applyFont="1" applyFill="1" applyBorder="1" applyAlignment="1" applyProtection="1">
      <alignment horizontal="right" vertical="top"/>
      <protection hidden="1"/>
    </xf>
    <xf numFmtId="0" fontId="9" fillId="32" borderId="0" xfId="0" applyFont="1" applyFill="1" applyBorder="1" applyAlignment="1" applyProtection="1">
      <alignment horizontal="left" vertical="center"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9" fillId="32" borderId="17" xfId="0" applyFont="1" applyFill="1" applyBorder="1" applyAlignment="1" applyProtection="1">
      <alignment horizontal="left" vertical="center"/>
      <protection hidden="1"/>
    </xf>
    <xf numFmtId="0" fontId="9" fillId="32" borderId="12" xfId="0" applyFont="1" applyFill="1" applyBorder="1" applyAlignment="1" applyProtection="1">
      <alignment horizontal="left" vertical="center"/>
      <protection hidden="1"/>
    </xf>
    <xf numFmtId="0" fontId="0" fillId="32" borderId="0" xfId="53" applyFill="1" applyAlignment="1" applyProtection="1">
      <alignment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0" fillId="32" borderId="10" xfId="0" applyFill="1" applyBorder="1" applyAlignment="1" applyProtection="1">
      <alignment horizontal="center" vertical="center"/>
      <protection hidden="1"/>
    </xf>
    <xf numFmtId="0" fontId="4" fillId="32" borderId="0" xfId="0" applyFont="1" applyFill="1" applyAlignment="1" applyProtection="1">
      <alignment horizontal="left"/>
      <protection hidden="1"/>
    </xf>
    <xf numFmtId="0" fontId="5" fillId="33" borderId="37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5" fillId="32" borderId="0" xfId="0" applyFont="1" applyFill="1" applyBorder="1" applyAlignment="1" applyProtection="1">
      <alignment vertical="center"/>
      <protection hidden="1"/>
    </xf>
    <xf numFmtId="49" fontId="5" fillId="32" borderId="0" xfId="0" applyNumberFormat="1" applyFont="1" applyFill="1" applyBorder="1" applyAlignment="1" applyProtection="1">
      <alignment vertical="center"/>
      <protection hidden="1"/>
    </xf>
    <xf numFmtId="0" fontId="10" fillId="32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0" fillId="33" borderId="31" xfId="53" applyFill="1" applyBorder="1" applyAlignment="1" applyProtection="1">
      <alignment horizontal="center" vertical="center"/>
      <protection hidden="1"/>
    </xf>
    <xf numFmtId="0" fontId="0" fillId="33" borderId="32" xfId="53" applyFill="1" applyBorder="1" applyAlignment="1" applyProtection="1">
      <alignment horizontal="center" vertical="center"/>
      <protection hidden="1"/>
    </xf>
    <xf numFmtId="0" fontId="0" fillId="33" borderId="30" xfId="53" applyFill="1" applyBorder="1" applyAlignment="1" applyProtection="1">
      <alignment horizontal="center" vertical="center"/>
      <protection hidden="1"/>
    </xf>
    <xf numFmtId="0" fontId="2" fillId="33" borderId="23" xfId="53" applyFont="1" applyFill="1" applyBorder="1" applyAlignment="1" applyProtection="1">
      <alignment horizontal="left" vertical="center"/>
      <protection hidden="1"/>
    </xf>
    <xf numFmtId="0" fontId="2" fillId="33" borderId="0" xfId="53" applyFont="1" applyFill="1" applyBorder="1" applyAlignment="1" applyProtection="1">
      <alignment horizontal="right" vertical="center"/>
      <protection hidden="1"/>
    </xf>
    <xf numFmtId="0" fontId="2" fillId="33" borderId="21" xfId="53" applyFont="1" applyFill="1" applyBorder="1" applyAlignment="1" applyProtection="1">
      <alignment horizontal="left" vertical="center"/>
      <protection hidden="1"/>
    </xf>
    <xf numFmtId="0" fontId="2" fillId="33" borderId="18" xfId="53" applyFont="1" applyFill="1" applyBorder="1" applyAlignment="1" applyProtection="1">
      <alignment horizontal="right" vertical="center"/>
      <protection hidden="1"/>
    </xf>
    <xf numFmtId="0" fontId="2" fillId="33" borderId="25" xfId="53" applyFont="1" applyFill="1" applyBorder="1" applyAlignment="1" applyProtection="1">
      <alignment horizontal="left" vertical="center"/>
      <protection hidden="1"/>
    </xf>
    <xf numFmtId="0" fontId="2" fillId="33" borderId="19" xfId="53" applyFont="1" applyFill="1" applyBorder="1" applyAlignment="1" applyProtection="1">
      <alignment horizontal="right" vertical="center"/>
      <protection hidden="1"/>
    </xf>
    <xf numFmtId="0" fontId="2" fillId="33" borderId="26" xfId="53" applyFont="1" applyFill="1" applyBorder="1" applyAlignment="1" applyProtection="1">
      <alignment horizontal="left" vertical="center"/>
      <protection hidden="1"/>
    </xf>
    <xf numFmtId="0" fontId="2" fillId="33" borderId="10" xfId="53" applyFont="1" applyFill="1" applyBorder="1" applyAlignment="1" applyProtection="1">
      <alignment horizontal="right" vertical="center"/>
      <protection hidden="1"/>
    </xf>
    <xf numFmtId="0" fontId="0" fillId="33" borderId="19" xfId="53" applyFill="1" applyBorder="1" applyAlignment="1" applyProtection="1">
      <alignment vertical="center"/>
      <protection hidden="1"/>
    </xf>
    <xf numFmtId="0" fontId="0" fillId="33" borderId="19" xfId="53" applyFill="1" applyBorder="1" applyAlignment="1" applyProtection="1">
      <alignment/>
      <protection hidden="1"/>
    </xf>
    <xf numFmtId="0" fontId="16" fillId="32" borderId="0" xfId="53" applyFont="1" applyFill="1" applyBorder="1" applyProtection="1">
      <alignment/>
      <protection hidden="1"/>
    </xf>
    <xf numFmtId="0" fontId="16" fillId="32" borderId="0" xfId="53" applyFont="1" applyFill="1" applyProtection="1">
      <alignment/>
      <protection hidden="1"/>
    </xf>
    <xf numFmtId="0" fontId="19" fillId="32" borderId="0" xfId="53" applyFont="1" applyFill="1" applyBorder="1" applyAlignment="1" applyProtection="1">
      <alignment/>
      <protection hidden="1"/>
    </xf>
    <xf numFmtId="0" fontId="19" fillId="32" borderId="0" xfId="53" applyFont="1" applyFill="1" applyBorder="1" applyProtection="1">
      <alignment/>
      <protection hidden="1"/>
    </xf>
    <xf numFmtId="0" fontId="19" fillId="32" borderId="0" xfId="53" applyFont="1" applyFill="1" applyBorder="1" applyAlignment="1" applyProtection="1">
      <alignment vertical="center"/>
      <protection hidden="1"/>
    </xf>
    <xf numFmtId="0" fontId="19" fillId="32" borderId="0" xfId="53" applyFont="1" applyFill="1" applyProtection="1">
      <alignment/>
      <protection hidden="1"/>
    </xf>
    <xf numFmtId="0" fontId="19" fillId="32" borderId="0" xfId="53" applyFont="1" applyFill="1" applyAlignment="1" applyProtection="1">
      <alignment/>
      <protection hidden="1"/>
    </xf>
    <xf numFmtId="0" fontId="19" fillId="32" borderId="0" xfId="53" applyFont="1" applyFill="1" applyAlignment="1" applyProtection="1">
      <alignment horizontal="center"/>
      <protection hidden="1"/>
    </xf>
    <xf numFmtId="0" fontId="0" fillId="32" borderId="20" xfId="53" applyFill="1" applyBorder="1" applyAlignment="1" applyProtection="1">
      <alignment vertical="center"/>
      <protection hidden="1"/>
    </xf>
    <xf numFmtId="0" fontId="0" fillId="32" borderId="0" xfId="53" applyFont="1" applyFill="1" applyAlignment="1" applyProtection="1">
      <alignment horizontal="center" vertical="center"/>
      <protection hidden="1"/>
    </xf>
    <xf numFmtId="0" fontId="2" fillId="32" borderId="19" xfId="53" applyFont="1" applyFill="1" applyBorder="1" applyProtection="1">
      <alignment/>
      <protection hidden="1"/>
    </xf>
    <xf numFmtId="0" fontId="2" fillId="32" borderId="38" xfId="53" applyFont="1" applyFill="1" applyBorder="1" applyProtection="1">
      <alignment/>
      <protection hidden="1"/>
    </xf>
    <xf numFmtId="0" fontId="6" fillId="32" borderId="0" xfId="0" applyFont="1" applyFill="1" applyAlignment="1" applyProtection="1">
      <alignment horizontal="left"/>
      <protection hidden="1"/>
    </xf>
    <xf numFmtId="0" fontId="0" fillId="32" borderId="0" xfId="53" applyFill="1" applyAlignment="1" applyProtection="1">
      <alignment horizontal="center"/>
      <protection/>
    </xf>
    <xf numFmtId="0" fontId="0" fillId="32" borderId="0" xfId="53" applyFill="1" applyProtection="1">
      <alignment/>
      <protection/>
    </xf>
    <xf numFmtId="0" fontId="0" fillId="33" borderId="27" xfId="53" applyFill="1" applyBorder="1" applyAlignment="1" applyProtection="1">
      <alignment horizontal="center" vertical="center"/>
      <protection/>
    </xf>
    <xf numFmtId="0" fontId="0" fillId="33" borderId="28" xfId="53" applyFill="1" applyBorder="1" applyAlignment="1" applyProtection="1">
      <alignment horizontal="center" vertical="center"/>
      <protection/>
    </xf>
    <xf numFmtId="0" fontId="0" fillId="32" borderId="0" xfId="53" applyFill="1" applyBorder="1" applyAlignment="1" applyProtection="1">
      <alignment vertical="center"/>
      <protection/>
    </xf>
    <xf numFmtId="0" fontId="0" fillId="33" borderId="29" xfId="53" applyFill="1" applyBorder="1" applyAlignment="1" applyProtection="1">
      <alignment horizontal="center" vertical="center"/>
      <protection/>
    </xf>
    <xf numFmtId="0" fontId="0" fillId="32" borderId="30" xfId="53" applyFill="1" applyBorder="1" applyAlignment="1" applyProtection="1">
      <alignment horizontal="center" vertical="center"/>
      <protection/>
    </xf>
    <xf numFmtId="0" fontId="0" fillId="32" borderId="31" xfId="53" applyFill="1" applyBorder="1" applyAlignment="1" applyProtection="1">
      <alignment horizontal="center" vertical="center"/>
      <protection/>
    </xf>
    <xf numFmtId="0" fontId="0" fillId="32" borderId="32" xfId="53" applyFill="1" applyBorder="1" applyAlignment="1" applyProtection="1">
      <alignment horizontal="center" vertical="center"/>
      <protection/>
    </xf>
    <xf numFmtId="0" fontId="0" fillId="32" borderId="33" xfId="53" applyFill="1" applyBorder="1" applyAlignment="1" applyProtection="1">
      <alignment horizontal="center" vertical="center"/>
      <protection/>
    </xf>
    <xf numFmtId="0" fontId="0" fillId="32" borderId="0" xfId="53" applyFill="1" applyAlignment="1" applyProtection="1">
      <alignment horizontal="center" vertical="center"/>
      <protection/>
    </xf>
    <xf numFmtId="0" fontId="0" fillId="32" borderId="0" xfId="53" applyFill="1" applyBorder="1" applyAlignment="1" applyProtection="1">
      <alignment/>
      <protection/>
    </xf>
    <xf numFmtId="0" fontId="2" fillId="32" borderId="37" xfId="53" applyFont="1" applyFill="1" applyBorder="1" applyAlignment="1" applyProtection="1">
      <alignment horizontal="left" vertical="center"/>
      <protection/>
    </xf>
    <xf numFmtId="0" fontId="0" fillId="32" borderId="20" xfId="53" applyFill="1" applyBorder="1" applyAlignment="1" applyProtection="1">
      <alignment horizontal="center" vertical="center"/>
      <protection/>
    </xf>
    <xf numFmtId="0" fontId="2" fillId="32" borderId="20" xfId="53" applyFont="1" applyFill="1" applyBorder="1" applyAlignment="1" applyProtection="1">
      <alignment horizontal="right" vertical="center"/>
      <protection/>
    </xf>
    <xf numFmtId="0" fontId="2" fillId="32" borderId="25" xfId="53" applyFont="1" applyFill="1" applyBorder="1" applyAlignment="1" applyProtection="1">
      <alignment horizontal="left" vertical="center"/>
      <protection/>
    </xf>
    <xf numFmtId="0" fontId="0" fillId="32" borderId="19" xfId="53" applyFill="1" applyBorder="1" applyAlignment="1" applyProtection="1">
      <alignment horizontal="center" vertical="center"/>
      <protection/>
    </xf>
    <xf numFmtId="0" fontId="2" fillId="32" borderId="19" xfId="53" applyFont="1" applyFill="1" applyBorder="1" applyAlignment="1" applyProtection="1">
      <alignment horizontal="right" vertical="center"/>
      <protection/>
    </xf>
    <xf numFmtId="0" fontId="2" fillId="32" borderId="23" xfId="53" applyFont="1" applyFill="1" applyBorder="1" applyAlignment="1" applyProtection="1">
      <alignment horizontal="left" vertical="center"/>
      <protection/>
    </xf>
    <xf numFmtId="0" fontId="0" fillId="32" borderId="0" xfId="53" applyFill="1" applyBorder="1" applyAlignment="1" applyProtection="1">
      <alignment horizontal="center" vertical="center"/>
      <protection/>
    </xf>
    <xf numFmtId="0" fontId="2" fillId="32" borderId="0" xfId="53" applyFont="1" applyFill="1" applyBorder="1" applyAlignment="1" applyProtection="1">
      <alignment horizontal="right" vertical="center"/>
      <protection/>
    </xf>
    <xf numFmtId="0" fontId="2" fillId="32" borderId="21" xfId="53" applyFont="1" applyFill="1" applyBorder="1" applyAlignment="1" applyProtection="1">
      <alignment horizontal="left" vertical="center"/>
      <protection/>
    </xf>
    <xf numFmtId="0" fontId="2" fillId="32" borderId="18" xfId="53" applyFont="1" applyFill="1" applyBorder="1" applyAlignment="1" applyProtection="1">
      <alignment horizontal="right" vertical="center"/>
      <protection/>
    </xf>
    <xf numFmtId="0" fontId="2" fillId="32" borderId="26" xfId="53" applyFont="1" applyFill="1" applyBorder="1" applyAlignment="1" applyProtection="1">
      <alignment horizontal="left" vertical="center"/>
      <protection/>
    </xf>
    <xf numFmtId="0" fontId="2" fillId="32" borderId="10" xfId="53" applyFont="1" applyFill="1" applyBorder="1" applyAlignment="1" applyProtection="1">
      <alignment horizontal="right" vertical="center"/>
      <protection/>
    </xf>
    <xf numFmtId="0" fontId="0" fillId="32" borderId="0" xfId="53" applyFill="1" applyBorder="1" applyAlignment="1" applyProtection="1">
      <alignment horizontal="center"/>
      <protection/>
    </xf>
    <xf numFmtId="0" fontId="0" fillId="32" borderId="0" xfId="53" applyFill="1" applyBorder="1" applyProtection="1">
      <alignment/>
      <protection/>
    </xf>
    <xf numFmtId="0" fontId="15" fillId="33" borderId="27" xfId="53" applyFont="1" applyFill="1" applyBorder="1" applyAlignment="1" applyProtection="1">
      <alignment horizontal="center" vertical="center"/>
      <protection/>
    </xf>
    <xf numFmtId="0" fontId="2" fillId="32" borderId="0" xfId="53" applyFont="1" applyFill="1" applyBorder="1" applyAlignment="1" applyProtection="1">
      <alignment horizontal="left" vertical="center"/>
      <protection/>
    </xf>
    <xf numFmtId="0" fontId="0" fillId="32" borderId="19" xfId="53" applyFill="1" applyBorder="1" applyAlignment="1" applyProtection="1">
      <alignment/>
      <protection/>
    </xf>
    <xf numFmtId="0" fontId="2" fillId="32" borderId="18" xfId="53" applyFont="1" applyFill="1" applyBorder="1" applyAlignment="1" applyProtection="1">
      <alignment horizontal="left" vertical="center"/>
      <protection/>
    </xf>
    <xf numFmtId="0" fontId="0" fillId="32" borderId="18" xfId="53" applyFill="1" applyBorder="1" applyAlignment="1" applyProtection="1">
      <alignment/>
      <protection/>
    </xf>
    <xf numFmtId="0" fontId="15" fillId="32" borderId="18" xfId="53" applyFont="1" applyFill="1" applyBorder="1" applyAlignment="1" applyProtection="1">
      <alignment horizontal="right" vertical="center"/>
      <protection/>
    </xf>
    <xf numFmtId="0" fontId="0" fillId="32" borderId="0" xfId="53" applyFont="1" applyFill="1" applyBorder="1" applyAlignment="1" applyProtection="1">
      <alignment vertical="center"/>
      <protection/>
    </xf>
    <xf numFmtId="0" fontId="0" fillId="32" borderId="10" xfId="53" applyFill="1" applyBorder="1" applyAlignment="1" applyProtection="1">
      <alignment vertical="center"/>
      <protection/>
    </xf>
    <xf numFmtId="0" fontId="0" fillId="32" borderId="10" xfId="53" applyFill="1" applyBorder="1" applyAlignment="1" applyProtection="1">
      <alignment/>
      <protection/>
    </xf>
    <xf numFmtId="0" fontId="15" fillId="32" borderId="0" xfId="53" applyFont="1" applyFill="1" applyBorder="1" applyAlignment="1" applyProtection="1">
      <alignment horizontal="right" vertical="center"/>
      <protection/>
    </xf>
    <xf numFmtId="0" fontId="2" fillId="34" borderId="18" xfId="53" applyFont="1" applyFill="1" applyBorder="1" applyAlignment="1" applyProtection="1">
      <alignment horizontal="left" vertical="center"/>
      <protection/>
    </xf>
    <xf numFmtId="0" fontId="0" fillId="34" borderId="0" xfId="53" applyFill="1" applyProtection="1">
      <alignment/>
      <protection/>
    </xf>
    <xf numFmtId="0" fontId="0" fillId="34" borderId="18" xfId="53" applyFill="1" applyBorder="1" applyAlignment="1" applyProtection="1">
      <alignment/>
      <protection/>
    </xf>
    <xf numFmtId="0" fontId="15" fillId="34" borderId="18" xfId="53" applyFont="1" applyFill="1" applyBorder="1" applyAlignment="1" applyProtection="1">
      <alignment horizontal="right" vertical="center"/>
      <protection/>
    </xf>
    <xf numFmtId="0" fontId="0" fillId="34" borderId="10" xfId="53" applyFill="1" applyBorder="1" applyAlignment="1" applyProtection="1">
      <alignment/>
      <protection/>
    </xf>
    <xf numFmtId="0" fontId="0" fillId="34" borderId="10" xfId="53" applyFill="1" applyBorder="1" applyAlignment="1" applyProtection="1">
      <alignment vertical="center"/>
      <protection/>
    </xf>
    <xf numFmtId="0" fontId="2" fillId="34" borderId="10" xfId="53" applyFont="1" applyFill="1" applyBorder="1" applyAlignment="1" applyProtection="1">
      <alignment horizontal="right" vertical="center"/>
      <protection/>
    </xf>
    <xf numFmtId="0" fontId="0" fillId="32" borderId="0" xfId="53" applyFill="1" applyProtection="1">
      <alignment/>
      <protection locked="0"/>
    </xf>
    <xf numFmtId="0" fontId="0" fillId="32" borderId="16" xfId="0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horizontal="center" vertical="center"/>
      <protection locked="0"/>
    </xf>
    <xf numFmtId="0" fontId="0" fillId="32" borderId="13" xfId="0" applyFill="1" applyBorder="1" applyAlignment="1" applyProtection="1">
      <alignment horizontal="center" vertical="center"/>
      <protection hidden="1"/>
    </xf>
    <xf numFmtId="0" fontId="0" fillId="32" borderId="14" xfId="0" applyFill="1" applyBorder="1" applyAlignment="1" applyProtection="1">
      <alignment horizontal="center" vertical="center"/>
      <protection hidden="1" locked="0"/>
    </xf>
    <xf numFmtId="0" fontId="0" fillId="32" borderId="11" xfId="0" applyFill="1" applyBorder="1" applyAlignment="1" applyProtection="1">
      <alignment horizontal="center" vertical="center"/>
      <protection hidden="1" locked="0"/>
    </xf>
    <xf numFmtId="0" fontId="0" fillId="32" borderId="11" xfId="0" applyFill="1" applyBorder="1" applyAlignment="1" applyProtection="1">
      <alignment horizontal="center" vertical="center"/>
      <protection hidden="1"/>
    </xf>
    <xf numFmtId="0" fontId="0" fillId="32" borderId="39" xfId="0" applyFill="1" applyBorder="1" applyAlignment="1" applyProtection="1">
      <alignment horizontal="center" vertical="center"/>
      <protection hidden="1"/>
    </xf>
    <xf numFmtId="0" fontId="11" fillId="32" borderId="30" xfId="0" applyFont="1" applyFill="1" applyBorder="1" applyAlignment="1" applyProtection="1">
      <alignment horizontal="center" vertical="center"/>
      <protection hidden="1"/>
    </xf>
    <xf numFmtId="0" fontId="0" fillId="33" borderId="13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11" fillId="32" borderId="39" xfId="0" applyFont="1" applyFill="1" applyBorder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horizontal="center" vertical="center"/>
      <protection hidden="1"/>
    </xf>
    <xf numFmtId="0" fontId="0" fillId="32" borderId="18" xfId="0" applyFont="1" applyFill="1" applyBorder="1" applyAlignment="1" applyProtection="1">
      <alignment horizontal="center" vertical="center"/>
      <protection hidden="1"/>
    </xf>
    <xf numFmtId="0" fontId="0" fillId="32" borderId="36" xfId="0" applyFill="1" applyBorder="1" applyAlignment="1" applyProtection="1">
      <alignment horizontal="center" vertical="center"/>
      <protection locked="0"/>
    </xf>
    <xf numFmtId="0" fontId="3" fillId="32" borderId="11" xfId="0" applyFont="1" applyFill="1" applyBorder="1" applyAlignment="1" applyProtection="1">
      <alignment horizontal="center" wrapText="1"/>
      <protection hidden="1"/>
    </xf>
    <xf numFmtId="0" fontId="3" fillId="32" borderId="14" xfId="0" applyFont="1" applyFill="1" applyBorder="1" applyAlignment="1" applyProtection="1">
      <alignment horizontal="center" vertical="center"/>
      <protection hidden="1"/>
    </xf>
    <xf numFmtId="0" fontId="3" fillId="32" borderId="11" xfId="0" applyFont="1" applyFill="1" applyBorder="1" applyAlignment="1" applyProtection="1">
      <alignment horizontal="center" vertical="center"/>
      <protection hidden="1"/>
    </xf>
    <xf numFmtId="0" fontId="3" fillId="32" borderId="11" xfId="0" applyFont="1" applyFill="1" applyBorder="1" applyAlignment="1" applyProtection="1">
      <alignment horizontal="right" wrapText="1"/>
      <protection hidden="1"/>
    </xf>
    <xf numFmtId="0" fontId="0" fillId="32" borderId="19" xfId="0" applyFill="1" applyBorder="1" applyAlignment="1" applyProtection="1">
      <alignment/>
      <protection hidden="1"/>
    </xf>
    <xf numFmtId="0" fontId="17" fillId="32" borderId="19" xfId="0" applyFont="1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17" fillId="0" borderId="18" xfId="0" applyFont="1" applyFill="1" applyBorder="1" applyAlignment="1" applyProtection="1">
      <alignment/>
      <protection hidden="1"/>
    </xf>
    <xf numFmtId="0" fontId="17" fillId="32" borderId="18" xfId="0" applyFont="1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17" fillId="0" borderId="19" xfId="0" applyFont="1" applyFill="1" applyBorder="1" applyAlignment="1" applyProtection="1">
      <alignment/>
      <protection hidden="1"/>
    </xf>
    <xf numFmtId="0" fontId="5" fillId="33" borderId="40" xfId="0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2" borderId="21" xfId="0" applyFill="1" applyBorder="1" applyAlignment="1" applyProtection="1">
      <alignment horizontal="center" vertical="center"/>
      <protection hidden="1" locked="0"/>
    </xf>
    <xf numFmtId="0" fontId="0" fillId="32" borderId="25" xfId="0" applyFill="1" applyBorder="1" applyAlignment="1" applyProtection="1">
      <alignment horizontal="center" vertical="center"/>
      <protection hidden="1" locked="0"/>
    </xf>
    <xf numFmtId="0" fontId="0" fillId="32" borderId="23" xfId="0" applyFill="1" applyBorder="1" applyAlignment="1" applyProtection="1">
      <alignment horizontal="center" vertical="center"/>
      <protection hidden="1" locked="0"/>
    </xf>
    <xf numFmtId="0" fontId="0" fillId="32" borderId="26" xfId="0" applyFill="1" applyBorder="1" applyAlignment="1" applyProtection="1">
      <alignment horizontal="center" vertical="center"/>
      <protection hidden="1" locked="0"/>
    </xf>
    <xf numFmtId="0" fontId="0" fillId="32" borderId="20" xfId="0" applyFill="1" applyBorder="1" applyAlignment="1" applyProtection="1">
      <alignment horizontal="center" vertical="center"/>
      <protection hidden="1"/>
    </xf>
    <xf numFmtId="0" fontId="0" fillId="32" borderId="19" xfId="0" applyFill="1" applyBorder="1" applyAlignment="1" applyProtection="1">
      <alignment horizontal="center" vertical="center"/>
      <protection hidden="1"/>
    </xf>
    <xf numFmtId="0" fontId="0" fillId="32" borderId="18" xfId="0" applyFill="1" applyBorder="1" applyAlignment="1" applyProtection="1">
      <alignment horizontal="center" vertical="center"/>
      <protection hidden="1"/>
    </xf>
    <xf numFmtId="0" fontId="0" fillId="32" borderId="0" xfId="0" applyFill="1" applyBorder="1" applyAlignment="1" applyProtection="1">
      <alignment horizontal="center" vertical="center"/>
      <protection hidden="1"/>
    </xf>
    <xf numFmtId="0" fontId="0" fillId="32" borderId="10" xfId="0" applyFill="1" applyBorder="1" applyAlignment="1" applyProtection="1">
      <alignment horizontal="center" vertical="center"/>
      <protection hidden="1"/>
    </xf>
    <xf numFmtId="0" fontId="0" fillId="32" borderId="43" xfId="0" applyFill="1" applyBorder="1" applyAlignment="1" applyProtection="1">
      <alignment horizontal="center" vertical="center"/>
      <protection hidden="1" locked="0"/>
    </xf>
    <xf numFmtId="0" fontId="0" fillId="32" borderId="34" xfId="0" applyFill="1" applyBorder="1" applyAlignment="1" applyProtection="1">
      <alignment horizontal="center" vertical="center"/>
      <protection hidden="1" locked="0"/>
    </xf>
    <xf numFmtId="0" fontId="5" fillId="33" borderId="20" xfId="0" applyFont="1" applyFill="1" applyBorder="1" applyAlignment="1" applyProtection="1">
      <alignment horizontal="center" vertical="center"/>
      <protection hidden="1"/>
    </xf>
    <xf numFmtId="0" fontId="5" fillId="33" borderId="26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0" fillId="33" borderId="37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0" fillId="33" borderId="43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35" xfId="0" applyFill="1" applyBorder="1" applyAlignment="1" applyProtection="1">
      <alignment horizontal="center" vertical="center"/>
      <protection hidden="1"/>
    </xf>
    <xf numFmtId="0" fontId="0" fillId="32" borderId="37" xfId="0" applyFill="1" applyBorder="1" applyAlignment="1" applyProtection="1">
      <alignment horizontal="center" vertical="center"/>
      <protection hidden="1" locked="0"/>
    </xf>
    <xf numFmtId="49" fontId="5" fillId="33" borderId="37" xfId="0" applyNumberFormat="1" applyFont="1" applyFill="1" applyBorder="1" applyAlignment="1" applyProtection="1">
      <alignment horizontal="center" vertical="center"/>
      <protection hidden="1"/>
    </xf>
    <xf numFmtId="49" fontId="5" fillId="33" borderId="20" xfId="0" applyNumberFormat="1" applyFont="1" applyFill="1" applyBorder="1" applyAlignment="1" applyProtection="1">
      <alignment horizontal="center" vertical="center"/>
      <protection hidden="1"/>
    </xf>
    <xf numFmtId="49" fontId="5" fillId="33" borderId="43" xfId="0" applyNumberFormat="1" applyFont="1" applyFill="1" applyBorder="1" applyAlignment="1" applyProtection="1">
      <alignment horizontal="center" vertical="center"/>
      <protection hidden="1"/>
    </xf>
    <xf numFmtId="49" fontId="5" fillId="33" borderId="25" xfId="0" applyNumberFormat="1" applyFont="1" applyFill="1" applyBorder="1" applyAlignment="1" applyProtection="1">
      <alignment horizontal="center" vertical="center"/>
      <protection hidden="1"/>
    </xf>
    <xf numFmtId="49" fontId="5" fillId="33" borderId="19" xfId="0" applyNumberFormat="1" applyFont="1" applyFill="1" applyBorder="1" applyAlignment="1" applyProtection="1">
      <alignment horizontal="center" vertical="center"/>
      <protection hidden="1"/>
    </xf>
    <xf numFmtId="49" fontId="5" fillId="33" borderId="34" xfId="0" applyNumberFormat="1" applyFont="1" applyFill="1" applyBorder="1" applyAlignment="1" applyProtection="1">
      <alignment horizontal="center" vertical="center"/>
      <protection hidden="1"/>
    </xf>
    <xf numFmtId="0" fontId="5" fillId="32" borderId="37" xfId="0" applyFont="1" applyFill="1" applyBorder="1" applyAlignment="1" applyProtection="1">
      <alignment horizontal="center" vertical="center"/>
      <protection hidden="1"/>
    </xf>
    <xf numFmtId="0" fontId="5" fillId="32" borderId="20" xfId="0" applyFont="1" applyFill="1" applyBorder="1" applyAlignment="1" applyProtection="1">
      <alignment horizontal="center" vertical="center"/>
      <protection hidden="1"/>
    </xf>
    <xf numFmtId="0" fontId="5" fillId="32" borderId="43" xfId="0" applyFont="1" applyFill="1" applyBorder="1" applyAlignment="1" applyProtection="1">
      <alignment horizontal="center" vertical="center"/>
      <protection hidden="1"/>
    </xf>
    <xf numFmtId="0" fontId="5" fillId="32" borderId="25" xfId="0" applyFont="1" applyFill="1" applyBorder="1" applyAlignment="1" applyProtection="1">
      <alignment horizontal="center" vertical="center"/>
      <protection hidden="1"/>
    </xf>
    <xf numFmtId="0" fontId="5" fillId="32" borderId="19" xfId="0" applyFont="1" applyFill="1" applyBorder="1" applyAlignment="1" applyProtection="1">
      <alignment horizontal="center" vertical="center"/>
      <protection hidden="1"/>
    </xf>
    <xf numFmtId="0" fontId="5" fillId="32" borderId="34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32" borderId="24" xfId="0" applyFill="1" applyBorder="1" applyAlignment="1" applyProtection="1">
      <alignment horizontal="center" vertical="center"/>
      <protection hidden="1" locked="0"/>
    </xf>
    <xf numFmtId="0" fontId="0" fillId="32" borderId="35" xfId="0" applyFill="1" applyBorder="1" applyAlignment="1" applyProtection="1">
      <alignment horizontal="center" vertical="center"/>
      <protection hidden="1" locked="0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10" fillId="33" borderId="20" xfId="0" applyFont="1" applyFill="1" applyBorder="1" applyAlignment="1" applyProtection="1">
      <alignment horizontal="center" vertical="center"/>
      <protection hidden="1"/>
    </xf>
    <xf numFmtId="0" fontId="17" fillId="33" borderId="20" xfId="0" applyFont="1" applyFill="1" applyBorder="1" applyAlignment="1" applyProtection="1">
      <alignment horizontal="center" vertical="center"/>
      <protection hidden="1"/>
    </xf>
    <xf numFmtId="0" fontId="17" fillId="33" borderId="10" xfId="0" applyFont="1" applyFill="1" applyBorder="1" applyAlignment="1" applyProtection="1">
      <alignment horizontal="center" vertical="center"/>
      <protection hidden="1"/>
    </xf>
    <xf numFmtId="0" fontId="17" fillId="33" borderId="43" xfId="0" applyFont="1" applyFill="1" applyBorder="1" applyAlignment="1" applyProtection="1">
      <alignment horizontal="center" vertical="center"/>
      <protection hidden="1"/>
    </xf>
    <xf numFmtId="0" fontId="17" fillId="33" borderId="35" xfId="0" applyFont="1" applyFill="1" applyBorder="1" applyAlignment="1" applyProtection="1">
      <alignment horizontal="center" vertical="center"/>
      <protection hidden="1"/>
    </xf>
    <xf numFmtId="49" fontId="5" fillId="33" borderId="23" xfId="0" applyNumberFormat="1" applyFont="1" applyFill="1" applyBorder="1" applyAlignment="1" applyProtection="1">
      <alignment horizontal="center" vertical="center"/>
      <protection hidden="1"/>
    </xf>
    <xf numFmtId="49" fontId="5" fillId="33" borderId="0" xfId="0" applyNumberFormat="1" applyFont="1" applyFill="1" applyBorder="1" applyAlignment="1" applyProtection="1">
      <alignment horizontal="center" vertical="center"/>
      <protection hidden="1"/>
    </xf>
    <xf numFmtId="49" fontId="5" fillId="33" borderId="24" xfId="0" applyNumberFormat="1" applyFont="1" applyFill="1" applyBorder="1" applyAlignment="1" applyProtection="1">
      <alignment horizontal="center" vertical="center"/>
      <protection hidden="1"/>
    </xf>
    <xf numFmtId="49" fontId="5" fillId="33" borderId="26" xfId="0" applyNumberFormat="1" applyFont="1" applyFill="1" applyBorder="1" applyAlignment="1" applyProtection="1">
      <alignment horizontal="center" vertical="center"/>
      <protection hidden="1"/>
    </xf>
    <xf numFmtId="49" fontId="5" fillId="33" borderId="10" xfId="0" applyNumberFormat="1" applyFont="1" applyFill="1" applyBorder="1" applyAlignment="1" applyProtection="1">
      <alignment horizontal="center" vertical="center"/>
      <protection hidden="1"/>
    </xf>
    <xf numFmtId="49" fontId="5" fillId="33" borderId="35" xfId="0" applyNumberFormat="1" applyFont="1" applyFill="1" applyBorder="1" applyAlignment="1" applyProtection="1">
      <alignment horizontal="center" vertical="center"/>
      <protection hidden="1"/>
    </xf>
    <xf numFmtId="0" fontId="5" fillId="32" borderId="23" xfId="0" applyFont="1" applyFill="1" applyBorder="1" applyAlignment="1" applyProtection="1">
      <alignment horizontal="center" vertical="center"/>
      <protection hidden="1"/>
    </xf>
    <xf numFmtId="0" fontId="5" fillId="32" borderId="0" xfId="0" applyFont="1" applyFill="1" applyBorder="1" applyAlignment="1" applyProtection="1">
      <alignment horizontal="center" vertical="center"/>
      <protection hidden="1"/>
    </xf>
    <xf numFmtId="0" fontId="5" fillId="32" borderId="24" xfId="0" applyFont="1" applyFill="1" applyBorder="1" applyAlignment="1" applyProtection="1">
      <alignment horizontal="center" vertical="center"/>
      <protection hidden="1"/>
    </xf>
    <xf numFmtId="0" fontId="5" fillId="32" borderId="26" xfId="0" applyFont="1" applyFill="1" applyBorder="1" applyAlignment="1" applyProtection="1">
      <alignment horizontal="center" vertical="center"/>
      <protection hidden="1"/>
    </xf>
    <xf numFmtId="0" fontId="5" fillId="32" borderId="10" xfId="0" applyFont="1" applyFill="1" applyBorder="1" applyAlignment="1" applyProtection="1">
      <alignment horizontal="center" vertical="center"/>
      <protection hidden="1"/>
    </xf>
    <xf numFmtId="0" fontId="5" fillId="32" borderId="35" xfId="0" applyFont="1" applyFill="1" applyBorder="1" applyAlignment="1" applyProtection="1">
      <alignment horizontal="center" vertical="center"/>
      <protection hidden="1"/>
    </xf>
    <xf numFmtId="49" fontId="5" fillId="33" borderId="21" xfId="0" applyNumberFormat="1" applyFont="1" applyFill="1" applyBorder="1" applyAlignment="1" applyProtection="1">
      <alignment horizontal="center" vertical="center"/>
      <protection hidden="1"/>
    </xf>
    <xf numFmtId="49" fontId="5" fillId="33" borderId="18" xfId="0" applyNumberFormat="1" applyFont="1" applyFill="1" applyBorder="1" applyAlignment="1" applyProtection="1">
      <alignment horizontal="center" vertical="center"/>
      <protection hidden="1"/>
    </xf>
    <xf numFmtId="49" fontId="5" fillId="33" borderId="22" xfId="0" applyNumberFormat="1" applyFont="1" applyFill="1" applyBorder="1" applyAlignment="1" applyProtection="1">
      <alignment horizontal="center" vertical="center"/>
      <protection hidden="1"/>
    </xf>
    <xf numFmtId="0" fontId="5" fillId="32" borderId="21" xfId="0" applyFont="1" applyFill="1" applyBorder="1" applyAlignment="1" applyProtection="1">
      <alignment horizontal="center" vertical="center"/>
      <protection hidden="1"/>
    </xf>
    <xf numFmtId="0" fontId="5" fillId="32" borderId="18" xfId="0" applyFont="1" applyFill="1" applyBorder="1" applyAlignment="1" applyProtection="1">
      <alignment horizontal="center" vertical="center"/>
      <protection hidden="1"/>
    </xf>
    <xf numFmtId="0" fontId="5" fillId="32" borderId="22" xfId="0" applyFont="1" applyFill="1" applyBorder="1" applyAlignment="1" applyProtection="1">
      <alignment horizontal="center" vertical="center"/>
      <protection hidden="1"/>
    </xf>
    <xf numFmtId="0" fontId="0" fillId="32" borderId="22" xfId="0" applyFill="1" applyBorder="1" applyAlignment="1" applyProtection="1">
      <alignment horizontal="center" vertical="center"/>
      <protection hidden="1" locked="0"/>
    </xf>
    <xf numFmtId="0" fontId="17" fillId="33" borderId="24" xfId="0" applyFont="1" applyFill="1" applyBorder="1" applyAlignment="1" applyProtection="1">
      <alignment horizontal="center" vertical="center"/>
      <protection hidden="1"/>
    </xf>
    <xf numFmtId="0" fontId="17" fillId="33" borderId="0" xfId="0" applyFont="1" applyFill="1" applyBorder="1" applyAlignment="1" applyProtection="1">
      <alignment horizontal="center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17" fillId="33" borderId="37" xfId="0" applyFont="1" applyFill="1" applyBorder="1" applyAlignment="1" applyProtection="1">
      <alignment horizontal="center" vertical="center"/>
      <protection hidden="1"/>
    </xf>
    <xf numFmtId="0" fontId="17" fillId="33" borderId="26" xfId="0" applyFont="1" applyFill="1" applyBorder="1" applyAlignment="1" applyProtection="1">
      <alignment horizontal="center" vertical="center"/>
      <protection hidden="1"/>
    </xf>
    <xf numFmtId="0" fontId="17" fillId="32" borderId="0" xfId="0" applyFont="1" applyFill="1" applyBorder="1" applyAlignment="1" applyProtection="1">
      <alignment horizontal="center" vertical="center"/>
      <protection hidden="1"/>
    </xf>
    <xf numFmtId="0" fontId="17" fillId="32" borderId="19" xfId="0" applyFont="1" applyFill="1" applyBorder="1" applyAlignment="1" applyProtection="1">
      <alignment horizontal="center" vertical="center"/>
      <protection hidden="1"/>
    </xf>
    <xf numFmtId="0" fontId="10" fillId="32" borderId="0" xfId="0" applyFont="1" applyFill="1" applyBorder="1" applyAlignment="1" applyProtection="1">
      <alignment horizontal="center" vertical="center"/>
      <protection hidden="1"/>
    </xf>
    <xf numFmtId="0" fontId="17" fillId="32" borderId="14" xfId="0" applyFont="1" applyFill="1" applyBorder="1" applyAlignment="1" applyProtection="1">
      <alignment horizontal="center" vertical="center"/>
      <protection hidden="1"/>
    </xf>
    <xf numFmtId="0" fontId="17" fillId="32" borderId="18" xfId="0" applyFont="1" applyFill="1" applyBorder="1" applyAlignment="1" applyProtection="1">
      <alignment horizontal="center" vertical="center"/>
      <protection hidden="1"/>
    </xf>
    <xf numFmtId="0" fontId="17" fillId="32" borderId="15" xfId="0" applyFont="1" applyFill="1" applyBorder="1" applyAlignment="1" applyProtection="1">
      <alignment horizontal="center" vertical="center"/>
      <protection hidden="1"/>
    </xf>
    <xf numFmtId="0" fontId="10" fillId="32" borderId="18" xfId="0" applyFont="1" applyFill="1" applyBorder="1" applyAlignment="1" applyProtection="1">
      <alignment horizontal="center" vertical="center"/>
      <protection hidden="1"/>
    </xf>
    <xf numFmtId="0" fontId="17" fillId="32" borderId="16" xfId="0" applyFont="1" applyFill="1" applyBorder="1" applyAlignment="1" applyProtection="1">
      <alignment horizontal="center" vertical="center"/>
      <protection hidden="1"/>
    </xf>
    <xf numFmtId="0" fontId="17" fillId="32" borderId="17" xfId="0" applyFont="1" applyFill="1" applyBorder="1" applyAlignment="1" applyProtection="1">
      <alignment horizontal="center" vertical="center"/>
      <protection hidden="1"/>
    </xf>
    <xf numFmtId="0" fontId="17" fillId="32" borderId="12" xfId="0" applyFont="1" applyFill="1" applyBorder="1" applyAlignment="1" applyProtection="1">
      <alignment horizontal="center" vertical="center"/>
      <protection hidden="1"/>
    </xf>
    <xf numFmtId="0" fontId="17" fillId="32" borderId="11" xfId="0" applyFont="1" applyFill="1" applyBorder="1" applyAlignment="1" applyProtection="1">
      <alignment horizontal="center" vertical="center"/>
      <protection hidden="1"/>
    </xf>
    <xf numFmtId="0" fontId="17" fillId="32" borderId="22" xfId="0" applyFont="1" applyFill="1" applyBorder="1" applyAlignment="1" applyProtection="1">
      <alignment horizontal="center" vertical="center"/>
      <protection hidden="1"/>
    </xf>
    <xf numFmtId="0" fontId="17" fillId="32" borderId="34" xfId="0" applyFont="1" applyFill="1" applyBorder="1" applyAlignment="1" applyProtection="1">
      <alignment horizontal="center" vertical="center"/>
      <protection hidden="1"/>
    </xf>
    <xf numFmtId="0" fontId="5" fillId="33" borderId="43" xfId="0" applyFont="1" applyFill="1" applyBorder="1" applyAlignment="1" applyProtection="1">
      <alignment horizontal="center" vertical="center"/>
      <protection hidden="1"/>
    </xf>
    <xf numFmtId="0" fontId="17" fillId="32" borderId="24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5" fillId="32" borderId="37" xfId="0" applyFont="1" applyFill="1" applyBorder="1" applyAlignment="1" applyProtection="1">
      <alignment horizontal="center" vertical="center"/>
      <protection hidden="1" locked="0"/>
    </xf>
    <xf numFmtId="0" fontId="5" fillId="32" borderId="20" xfId="0" applyFont="1" applyFill="1" applyBorder="1" applyAlignment="1" applyProtection="1">
      <alignment horizontal="center" vertical="center"/>
      <protection hidden="1" locked="0"/>
    </xf>
    <xf numFmtId="0" fontId="5" fillId="32" borderId="26" xfId="0" applyFont="1" applyFill="1" applyBorder="1" applyAlignment="1" applyProtection="1">
      <alignment horizontal="center" vertical="center"/>
      <protection hidden="1" locked="0"/>
    </xf>
    <xf numFmtId="0" fontId="5" fillId="32" borderId="10" xfId="0" applyFont="1" applyFill="1" applyBorder="1" applyAlignment="1" applyProtection="1">
      <alignment horizontal="center" vertical="center"/>
      <protection hidden="1" locked="0"/>
    </xf>
    <xf numFmtId="0" fontId="14" fillId="32" borderId="20" xfId="0" applyFont="1" applyFill="1" applyBorder="1" applyAlignment="1" applyProtection="1">
      <alignment horizontal="right" vertical="top"/>
      <protection hidden="1"/>
    </xf>
    <xf numFmtId="0" fontId="14" fillId="32" borderId="43" xfId="0" applyFont="1" applyFill="1" applyBorder="1" applyAlignment="1" applyProtection="1">
      <alignment horizontal="right" vertical="top"/>
      <protection hidden="1"/>
    </xf>
    <xf numFmtId="0" fontId="17" fillId="32" borderId="21" xfId="0" applyFont="1" applyFill="1" applyBorder="1" applyAlignment="1" applyProtection="1">
      <alignment horizontal="center" vertical="center"/>
      <protection hidden="1"/>
    </xf>
    <xf numFmtId="0" fontId="17" fillId="32" borderId="25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32" borderId="23" xfId="0" applyFont="1" applyFill="1" applyBorder="1" applyAlignment="1" applyProtection="1">
      <alignment horizontal="center" vertical="center"/>
      <protection hidden="1"/>
    </xf>
    <xf numFmtId="0" fontId="5" fillId="32" borderId="23" xfId="0" applyFont="1" applyFill="1" applyBorder="1" applyAlignment="1" applyProtection="1">
      <alignment horizontal="center" vertical="center"/>
      <protection hidden="1" locked="0"/>
    </xf>
    <xf numFmtId="0" fontId="5" fillId="32" borderId="0" xfId="0" applyFont="1" applyFill="1" applyBorder="1" applyAlignment="1" applyProtection="1">
      <alignment horizontal="center" vertical="center"/>
      <protection hidden="1" locked="0"/>
    </xf>
    <xf numFmtId="0" fontId="6" fillId="32" borderId="0" xfId="0" applyFont="1" applyFill="1" applyAlignment="1" applyProtection="1">
      <alignment horizontal="left"/>
      <protection hidden="1"/>
    </xf>
    <xf numFmtId="0" fontId="0" fillId="32" borderId="10" xfId="0" applyFont="1" applyFill="1" applyBorder="1" applyAlignment="1" applyProtection="1">
      <alignment horizontal="right"/>
      <protection hidden="1"/>
    </xf>
    <xf numFmtId="0" fontId="0" fillId="32" borderId="10" xfId="0" applyFill="1" applyBorder="1" applyAlignment="1" applyProtection="1">
      <alignment horizontal="right"/>
      <protection hidden="1"/>
    </xf>
    <xf numFmtId="0" fontId="0" fillId="32" borderId="37" xfId="0" applyFont="1" applyFill="1" applyBorder="1" applyAlignment="1" applyProtection="1">
      <alignment horizontal="left"/>
      <protection hidden="1"/>
    </xf>
    <xf numFmtId="0" fontId="0" fillId="32" borderId="20" xfId="0" applyFont="1" applyFill="1" applyBorder="1" applyAlignment="1" applyProtection="1">
      <alignment horizontal="left"/>
      <protection hidden="1"/>
    </xf>
    <xf numFmtId="0" fontId="0" fillId="32" borderId="43" xfId="0" applyFont="1" applyFill="1" applyBorder="1" applyAlignment="1" applyProtection="1">
      <alignment horizontal="left"/>
      <protection hidden="1"/>
    </xf>
    <xf numFmtId="0" fontId="0" fillId="32" borderId="26" xfId="0" applyFont="1" applyFill="1" applyBorder="1" applyAlignment="1" applyProtection="1">
      <alignment horizontal="center"/>
      <protection hidden="1" locked="0"/>
    </xf>
    <xf numFmtId="0" fontId="0" fillId="32" borderId="10" xfId="0" applyFont="1" applyFill="1" applyBorder="1" applyAlignment="1" applyProtection="1">
      <alignment horizontal="center"/>
      <protection hidden="1" locked="0"/>
    </xf>
    <xf numFmtId="0" fontId="0" fillId="32" borderId="35" xfId="0" applyFont="1" applyFill="1" applyBorder="1" applyAlignment="1" applyProtection="1">
      <alignment horizontal="center"/>
      <protection hidden="1" locked="0"/>
    </xf>
    <xf numFmtId="14" fontId="0" fillId="32" borderId="26" xfId="0" applyNumberFormat="1" applyFont="1" applyFill="1" applyBorder="1" applyAlignment="1" applyProtection="1">
      <alignment horizontal="center"/>
      <protection hidden="1" locked="0"/>
    </xf>
    <xf numFmtId="14" fontId="0" fillId="32" borderId="10" xfId="0" applyNumberFormat="1" applyFont="1" applyFill="1" applyBorder="1" applyAlignment="1" applyProtection="1">
      <alignment horizontal="center"/>
      <protection hidden="1" locked="0"/>
    </xf>
    <xf numFmtId="14" fontId="0" fillId="32" borderId="35" xfId="0" applyNumberFormat="1" applyFont="1" applyFill="1" applyBorder="1" applyAlignment="1" applyProtection="1">
      <alignment horizontal="center"/>
      <protection hidden="1" locked="0"/>
    </xf>
    <xf numFmtId="0" fontId="5" fillId="32" borderId="26" xfId="0" applyFont="1" applyFill="1" applyBorder="1" applyAlignment="1" applyProtection="1">
      <alignment horizontal="center"/>
      <protection hidden="1" locked="0"/>
    </xf>
    <xf numFmtId="0" fontId="5" fillId="32" borderId="10" xfId="0" applyFont="1" applyFill="1" applyBorder="1" applyAlignment="1" applyProtection="1">
      <alignment horizontal="center"/>
      <protection hidden="1" locked="0"/>
    </xf>
    <xf numFmtId="0" fontId="5" fillId="32" borderId="35" xfId="0" applyFont="1" applyFill="1" applyBorder="1" applyAlignment="1" applyProtection="1">
      <alignment horizontal="center"/>
      <protection hidden="1" locked="0"/>
    </xf>
    <xf numFmtId="14" fontId="5" fillId="32" borderId="26" xfId="0" applyNumberFormat="1" applyFont="1" applyFill="1" applyBorder="1" applyAlignment="1" applyProtection="1">
      <alignment horizontal="center"/>
      <protection hidden="1" locked="0"/>
    </xf>
    <xf numFmtId="14" fontId="5" fillId="32" borderId="10" xfId="0" applyNumberFormat="1" applyFont="1" applyFill="1" applyBorder="1" applyAlignment="1" applyProtection="1">
      <alignment horizontal="center"/>
      <protection hidden="1" locked="0"/>
    </xf>
    <xf numFmtId="14" fontId="5" fillId="32" borderId="35" xfId="0" applyNumberFormat="1" applyFont="1" applyFill="1" applyBorder="1" applyAlignment="1" applyProtection="1">
      <alignment horizontal="center"/>
      <protection hidden="1" locked="0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hidden="1" locked="0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horizontal="center" vertical="center"/>
      <protection hidden="1" locked="0"/>
    </xf>
    <xf numFmtId="0" fontId="0" fillId="0" borderId="35" xfId="0" applyBorder="1" applyAlignment="1" applyProtection="1">
      <alignment horizontal="center" vertical="center"/>
      <protection hidden="1" locked="0"/>
    </xf>
    <xf numFmtId="0" fontId="0" fillId="32" borderId="18" xfId="0" applyFont="1" applyFill="1" applyBorder="1" applyAlignment="1" applyProtection="1">
      <alignment horizontal="center" vertical="center"/>
      <protection hidden="1"/>
    </xf>
    <xf numFmtId="0" fontId="10" fillId="32" borderId="20" xfId="0" applyFont="1" applyFill="1" applyBorder="1" applyAlignment="1" applyProtection="1">
      <alignment horizontal="center" vertical="center"/>
      <protection hidden="1"/>
    </xf>
    <xf numFmtId="0" fontId="10" fillId="32" borderId="19" xfId="0" applyFont="1" applyFill="1" applyBorder="1" applyAlignment="1" applyProtection="1">
      <alignment horizontal="center" vertical="center"/>
      <protection hidden="1"/>
    </xf>
    <xf numFmtId="0" fontId="17" fillId="32" borderId="20" xfId="0" applyFont="1" applyFill="1" applyBorder="1" applyAlignment="1" applyProtection="1">
      <alignment horizontal="center" vertical="center"/>
      <protection hidden="1"/>
    </xf>
    <xf numFmtId="0" fontId="17" fillId="32" borderId="43" xfId="0" applyFont="1" applyFill="1" applyBorder="1" applyAlignment="1" applyProtection="1">
      <alignment horizontal="center" vertical="center"/>
      <protection hidden="1"/>
    </xf>
    <xf numFmtId="0" fontId="17" fillId="32" borderId="37" xfId="0" applyFont="1" applyFill="1" applyBorder="1" applyAlignment="1" applyProtection="1">
      <alignment horizontal="center" vertical="center"/>
      <protection hidden="1"/>
    </xf>
    <xf numFmtId="0" fontId="14" fillId="32" borderId="0" xfId="0" applyFont="1" applyFill="1" applyBorder="1" applyAlignment="1" applyProtection="1">
      <alignment horizontal="right" vertical="top"/>
      <protection hidden="1"/>
    </xf>
    <xf numFmtId="0" fontId="6" fillId="32" borderId="37" xfId="0" applyNumberFormat="1" applyFont="1" applyFill="1" applyBorder="1" applyAlignment="1" applyProtection="1">
      <alignment horizontal="center" vertical="center"/>
      <protection hidden="1"/>
    </xf>
    <xf numFmtId="0" fontId="6" fillId="32" borderId="20" xfId="0" applyNumberFormat="1" applyFont="1" applyFill="1" applyBorder="1" applyAlignment="1" applyProtection="1">
      <alignment horizontal="center" vertical="center"/>
      <protection hidden="1"/>
    </xf>
    <xf numFmtId="0" fontId="6" fillId="32" borderId="43" xfId="0" applyNumberFormat="1" applyFont="1" applyFill="1" applyBorder="1" applyAlignment="1" applyProtection="1">
      <alignment horizontal="center" vertical="center"/>
      <protection hidden="1"/>
    </xf>
    <xf numFmtId="0" fontId="6" fillId="32" borderId="26" xfId="0" applyNumberFormat="1" applyFont="1" applyFill="1" applyBorder="1" applyAlignment="1" applyProtection="1">
      <alignment horizontal="center" vertical="center"/>
      <protection hidden="1"/>
    </xf>
    <xf numFmtId="0" fontId="6" fillId="32" borderId="10" xfId="0" applyNumberFormat="1" applyFont="1" applyFill="1" applyBorder="1" applyAlignment="1" applyProtection="1">
      <alignment horizontal="center" vertical="center"/>
      <protection hidden="1"/>
    </xf>
    <xf numFmtId="0" fontId="6" fillId="32" borderId="35" xfId="0" applyNumberFormat="1" applyFont="1" applyFill="1" applyBorder="1" applyAlignment="1" applyProtection="1">
      <alignment horizontal="center" vertical="center"/>
      <protection hidden="1"/>
    </xf>
    <xf numFmtId="0" fontId="5" fillId="33" borderId="37" xfId="0" applyFont="1" applyFill="1" applyBorder="1" applyAlignment="1" applyProtection="1">
      <alignment horizontal="left" vertical="center"/>
      <protection hidden="1"/>
    </xf>
    <xf numFmtId="0" fontId="5" fillId="33" borderId="20" xfId="0" applyFont="1" applyFill="1" applyBorder="1" applyAlignment="1" applyProtection="1">
      <alignment horizontal="left" vertical="center"/>
      <protection hidden="1"/>
    </xf>
    <xf numFmtId="0" fontId="5" fillId="33" borderId="43" xfId="0" applyFont="1" applyFill="1" applyBorder="1" applyAlignment="1" applyProtection="1">
      <alignment horizontal="left" vertical="center"/>
      <protection hidden="1"/>
    </xf>
    <xf numFmtId="0" fontId="5" fillId="33" borderId="26" xfId="0" applyFont="1" applyFill="1" applyBorder="1" applyAlignment="1" applyProtection="1">
      <alignment horizontal="left" vertical="center"/>
      <protection hidden="1"/>
    </xf>
    <xf numFmtId="0" fontId="5" fillId="33" borderId="10" xfId="0" applyFont="1" applyFill="1" applyBorder="1" applyAlignment="1" applyProtection="1">
      <alignment horizontal="left" vertical="center"/>
      <protection hidden="1"/>
    </xf>
    <xf numFmtId="0" fontId="5" fillId="33" borderId="35" xfId="0" applyFont="1" applyFill="1" applyBorder="1" applyAlignment="1" applyProtection="1">
      <alignment horizontal="left" vertical="center"/>
      <protection hidden="1"/>
    </xf>
    <xf numFmtId="49" fontId="5" fillId="3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32" borderId="37" xfId="53" applyFont="1" applyFill="1" applyBorder="1" applyAlignment="1" applyProtection="1">
      <alignment horizontal="center" vertical="center"/>
      <protection/>
    </xf>
    <xf numFmtId="0" fontId="0" fillId="32" borderId="20" xfId="53" applyFont="1" applyFill="1" applyBorder="1" applyAlignment="1" applyProtection="1">
      <alignment horizontal="center" vertical="center"/>
      <protection/>
    </xf>
    <xf numFmtId="0" fontId="0" fillId="32" borderId="43" xfId="53" applyFont="1" applyFill="1" applyBorder="1" applyAlignment="1" applyProtection="1">
      <alignment horizontal="center" vertical="center"/>
      <protection/>
    </xf>
    <xf numFmtId="0" fontId="0" fillId="32" borderId="26" xfId="53" applyFont="1" applyFill="1" applyBorder="1" applyAlignment="1" applyProtection="1">
      <alignment horizontal="center" vertical="center"/>
      <protection/>
    </xf>
    <xf numFmtId="0" fontId="0" fillId="32" borderId="10" xfId="53" applyFont="1" applyFill="1" applyBorder="1" applyAlignment="1" applyProtection="1">
      <alignment horizontal="center" vertical="center"/>
      <protection/>
    </xf>
    <xf numFmtId="0" fontId="0" fillId="32" borderId="35" xfId="53" applyFont="1" applyFill="1" applyBorder="1" applyAlignment="1" applyProtection="1">
      <alignment horizontal="center" vertical="center"/>
      <protection/>
    </xf>
    <xf numFmtId="0" fontId="0" fillId="34" borderId="27" xfId="53" applyFont="1" applyFill="1" applyBorder="1" applyAlignment="1" applyProtection="1">
      <alignment horizontal="center" vertical="center"/>
      <protection/>
    </xf>
    <xf numFmtId="0" fontId="0" fillId="34" borderId="44" xfId="53" applyFont="1" applyFill="1" applyBorder="1" applyAlignment="1" applyProtection="1">
      <alignment horizontal="center" vertical="center"/>
      <protection/>
    </xf>
    <xf numFmtId="0" fontId="0" fillId="34" borderId="45" xfId="53" applyFont="1" applyFill="1" applyBorder="1" applyAlignment="1" applyProtection="1">
      <alignment horizontal="center" vertical="center"/>
      <protection/>
    </xf>
    <xf numFmtId="0" fontId="0" fillId="34" borderId="46" xfId="53" applyFont="1" applyFill="1" applyBorder="1" applyAlignment="1" applyProtection="1">
      <alignment horizontal="center" vertical="center"/>
      <protection/>
    </xf>
    <xf numFmtId="0" fontId="0" fillId="32" borderId="27" xfId="53" applyFill="1" applyBorder="1" applyAlignment="1" applyProtection="1">
      <alignment horizontal="center" vertical="center"/>
      <protection/>
    </xf>
    <xf numFmtId="0" fontId="0" fillId="32" borderId="28" xfId="53" applyFill="1" applyBorder="1" applyAlignment="1" applyProtection="1">
      <alignment horizontal="center" vertical="center"/>
      <protection/>
    </xf>
    <xf numFmtId="0" fontId="0" fillId="32" borderId="44" xfId="53" applyFill="1" applyBorder="1" applyAlignment="1" applyProtection="1">
      <alignment horizontal="center" vertical="center"/>
      <protection/>
    </xf>
    <xf numFmtId="0" fontId="0" fillId="32" borderId="45" xfId="53" applyFill="1" applyBorder="1" applyAlignment="1" applyProtection="1">
      <alignment horizontal="center" vertical="center"/>
      <protection/>
    </xf>
    <xf numFmtId="0" fontId="0" fillId="32" borderId="47" xfId="53" applyFill="1" applyBorder="1" applyAlignment="1" applyProtection="1">
      <alignment horizontal="center" vertical="center"/>
      <protection/>
    </xf>
    <xf numFmtId="0" fontId="0" fillId="32" borderId="46" xfId="53" applyFill="1" applyBorder="1" applyAlignment="1" applyProtection="1">
      <alignment horizontal="center" vertical="center"/>
      <protection/>
    </xf>
    <xf numFmtId="0" fontId="0" fillId="32" borderId="28" xfId="53" applyFill="1" applyBorder="1" applyAlignment="1" applyProtection="1">
      <alignment vertical="center"/>
      <protection/>
    </xf>
    <xf numFmtId="0" fontId="0" fillId="32" borderId="44" xfId="53" applyFill="1" applyBorder="1" applyAlignment="1" applyProtection="1">
      <alignment vertical="center"/>
      <protection/>
    </xf>
    <xf numFmtId="0" fontId="0" fillId="32" borderId="45" xfId="53" applyFill="1" applyBorder="1" applyAlignment="1" applyProtection="1">
      <alignment vertical="center"/>
      <protection/>
    </xf>
    <xf numFmtId="0" fontId="0" fillId="32" borderId="47" xfId="53" applyFill="1" applyBorder="1" applyAlignment="1" applyProtection="1">
      <alignment vertical="center"/>
      <protection/>
    </xf>
    <xf numFmtId="0" fontId="0" fillId="32" borderId="46" xfId="53" applyFill="1" applyBorder="1" applyAlignment="1" applyProtection="1">
      <alignment vertical="center"/>
      <protection/>
    </xf>
    <xf numFmtId="0" fontId="6" fillId="32" borderId="0" xfId="53" applyFont="1" applyFill="1" applyAlignment="1" applyProtection="1">
      <alignment horizontal="left"/>
      <protection/>
    </xf>
    <xf numFmtId="0" fontId="0" fillId="32" borderId="22" xfId="53" applyFill="1" applyBorder="1" applyAlignment="1" applyProtection="1">
      <alignment horizontal="center" vertical="center"/>
      <protection locked="0"/>
    </xf>
    <xf numFmtId="0" fontId="0" fillId="32" borderId="35" xfId="53" applyFill="1" applyBorder="1" applyAlignment="1" applyProtection="1">
      <alignment horizontal="center" vertical="center"/>
      <protection locked="0"/>
    </xf>
    <xf numFmtId="49" fontId="0" fillId="34" borderId="48" xfId="53" applyNumberFormat="1" applyFont="1" applyFill="1" applyBorder="1" applyAlignment="1" applyProtection="1">
      <alignment horizontal="center" vertical="center" textRotation="90"/>
      <protection/>
    </xf>
    <xf numFmtId="49" fontId="0" fillId="34" borderId="49" xfId="53" applyNumberFormat="1" applyFill="1" applyBorder="1" applyAlignment="1" applyProtection="1">
      <alignment horizontal="center" vertical="center" textRotation="90"/>
      <protection/>
    </xf>
    <xf numFmtId="0" fontId="0" fillId="33" borderId="29" xfId="53" applyFill="1" applyBorder="1" applyAlignment="1" applyProtection="1">
      <alignment horizontal="center" vertical="center"/>
      <protection/>
    </xf>
    <xf numFmtId="0" fontId="0" fillId="33" borderId="45" xfId="53" applyFill="1" applyBorder="1" applyAlignment="1" applyProtection="1">
      <alignment horizontal="center" vertical="center"/>
      <protection/>
    </xf>
    <xf numFmtId="0" fontId="0" fillId="32" borderId="11" xfId="53" applyFill="1" applyBorder="1" applyAlignment="1" applyProtection="1">
      <alignment horizontal="center" vertical="center"/>
      <protection locked="0"/>
    </xf>
    <xf numFmtId="0" fontId="0" fillId="32" borderId="38" xfId="53" applyFill="1" applyBorder="1" applyAlignment="1" applyProtection="1">
      <alignment horizontal="center" vertical="center"/>
      <protection locked="0"/>
    </xf>
    <xf numFmtId="0" fontId="0" fillId="32" borderId="14" xfId="53" applyFill="1" applyBorder="1" applyAlignment="1" applyProtection="1">
      <alignment horizontal="center" vertical="center"/>
      <protection locked="0"/>
    </xf>
    <xf numFmtId="0" fontId="0" fillId="32" borderId="50" xfId="53" applyFill="1" applyBorder="1" applyAlignment="1" applyProtection="1">
      <alignment horizontal="center" vertical="center"/>
      <protection locked="0"/>
    </xf>
    <xf numFmtId="0" fontId="0" fillId="32" borderId="18" xfId="53" applyFill="1" applyBorder="1" applyAlignment="1">
      <alignment horizontal="center" vertical="center"/>
      <protection/>
    </xf>
    <xf numFmtId="0" fontId="0" fillId="32" borderId="10" xfId="53" applyFill="1" applyBorder="1" applyAlignment="1">
      <alignment horizontal="center" vertical="center"/>
      <protection/>
    </xf>
    <xf numFmtId="0" fontId="0" fillId="34" borderId="11" xfId="53" applyFill="1" applyBorder="1" applyAlignment="1" applyProtection="1">
      <alignment horizontal="center" vertical="center"/>
      <protection/>
    </xf>
    <xf numFmtId="0" fontId="0" fillId="34" borderId="38" xfId="53" applyFill="1" applyBorder="1" applyAlignment="1" applyProtection="1">
      <alignment horizontal="center" vertical="center"/>
      <protection/>
    </xf>
    <xf numFmtId="0" fontId="0" fillId="34" borderId="18" xfId="53" applyFill="1" applyBorder="1" applyAlignment="1" applyProtection="1">
      <alignment horizontal="center" vertical="center"/>
      <protection/>
    </xf>
    <xf numFmtId="0" fontId="0" fillId="34" borderId="10" xfId="53" applyFill="1" applyBorder="1" applyAlignment="1" applyProtection="1">
      <alignment horizontal="center" vertical="center"/>
      <protection/>
    </xf>
    <xf numFmtId="0" fontId="15" fillId="32" borderId="51" xfId="53" applyFont="1" applyFill="1" applyBorder="1" applyAlignment="1" applyProtection="1">
      <alignment horizontal="center" vertical="center"/>
      <protection/>
    </xf>
    <xf numFmtId="0" fontId="15" fillId="32" borderId="20" xfId="53" applyFont="1" applyFill="1" applyBorder="1" applyAlignment="1" applyProtection="1">
      <alignment horizontal="center" vertical="center"/>
      <protection/>
    </xf>
    <xf numFmtId="0" fontId="0" fillId="32" borderId="20" xfId="53" applyFill="1" applyBorder="1" applyAlignment="1" applyProtection="1">
      <alignment horizontal="center" vertical="center"/>
      <protection/>
    </xf>
    <xf numFmtId="0" fontId="0" fillId="32" borderId="10" xfId="53" applyFill="1" applyBorder="1" applyAlignment="1" applyProtection="1">
      <alignment horizontal="center" vertical="center"/>
      <protection/>
    </xf>
    <xf numFmtId="0" fontId="0" fillId="32" borderId="0" xfId="53" applyFill="1" applyBorder="1" applyAlignment="1" applyProtection="1">
      <alignment horizontal="center" vertical="center"/>
      <protection/>
    </xf>
    <xf numFmtId="0" fontId="0" fillId="34" borderId="22" xfId="53" applyFill="1" applyBorder="1" applyAlignment="1" applyProtection="1">
      <alignment horizontal="center" vertical="center"/>
      <protection/>
    </xf>
    <xf numFmtId="0" fontId="0" fillId="34" borderId="35" xfId="53" applyFill="1" applyBorder="1" applyAlignment="1" applyProtection="1">
      <alignment horizontal="center" vertical="center"/>
      <protection/>
    </xf>
    <xf numFmtId="0" fontId="15" fillId="32" borderId="18" xfId="53" applyFont="1" applyFill="1" applyBorder="1" applyAlignment="1" applyProtection="1">
      <alignment horizontal="center" vertical="center"/>
      <protection/>
    </xf>
    <xf numFmtId="0" fontId="15" fillId="32" borderId="11" xfId="53" applyFont="1" applyFill="1" applyBorder="1" applyAlignment="1" applyProtection="1">
      <alignment horizontal="center" vertical="center"/>
      <protection/>
    </xf>
    <xf numFmtId="0" fontId="0" fillId="33" borderId="52" xfId="53" applyNumberFormat="1" applyFont="1" applyFill="1" applyBorder="1" applyAlignment="1" applyProtection="1">
      <alignment horizontal="center" vertical="center"/>
      <protection/>
    </xf>
    <xf numFmtId="49" fontId="0" fillId="33" borderId="49" xfId="53" applyNumberFormat="1" applyFill="1" applyBorder="1" applyAlignment="1" applyProtection="1">
      <alignment horizontal="center" vertical="center"/>
      <protection/>
    </xf>
    <xf numFmtId="0" fontId="0" fillId="32" borderId="18" xfId="53" applyFill="1" applyBorder="1" applyAlignment="1" applyProtection="1">
      <alignment horizontal="center" vertical="center"/>
      <protection/>
    </xf>
    <xf numFmtId="0" fontId="0" fillId="32" borderId="23" xfId="53" applyFill="1" applyBorder="1" applyAlignment="1">
      <alignment horizontal="center"/>
      <protection/>
    </xf>
    <xf numFmtId="0" fontId="15" fillId="32" borderId="14" xfId="53" applyFont="1" applyFill="1" applyBorder="1" applyAlignment="1" applyProtection="1">
      <alignment horizontal="center" vertical="center"/>
      <protection/>
    </xf>
    <xf numFmtId="0" fontId="0" fillId="32" borderId="0" xfId="53" applyFill="1" applyAlignment="1">
      <alignment horizontal="center"/>
      <protection/>
    </xf>
    <xf numFmtId="0" fontId="0" fillId="33" borderId="52" xfId="53" applyFill="1" applyBorder="1" applyAlignment="1" applyProtection="1">
      <alignment horizontal="center" vertical="center"/>
      <protection/>
    </xf>
    <xf numFmtId="0" fontId="0" fillId="33" borderId="49" xfId="53" applyFill="1" applyBorder="1" applyAlignment="1" applyProtection="1">
      <alignment horizontal="center" vertical="center"/>
      <protection/>
    </xf>
    <xf numFmtId="0" fontId="0" fillId="32" borderId="15" xfId="53" applyFill="1" applyBorder="1" applyAlignment="1" applyProtection="1">
      <alignment horizontal="center" vertical="center"/>
      <protection locked="0"/>
    </xf>
    <xf numFmtId="0" fontId="0" fillId="32" borderId="19" xfId="53" applyFill="1" applyBorder="1" applyAlignment="1" applyProtection="1">
      <alignment horizontal="center" vertical="center"/>
      <protection/>
    </xf>
    <xf numFmtId="0" fontId="0" fillId="33" borderId="53" xfId="53" applyFill="1" applyBorder="1" applyAlignment="1" applyProtection="1">
      <alignment horizontal="center" vertical="center"/>
      <protection/>
    </xf>
    <xf numFmtId="0" fontId="0" fillId="32" borderId="19" xfId="53" applyFill="1" applyBorder="1" applyAlignment="1">
      <alignment horizontal="center" vertical="center"/>
      <protection/>
    </xf>
    <xf numFmtId="0" fontId="0" fillId="32" borderId="12" xfId="53" applyFill="1" applyBorder="1" applyAlignment="1" applyProtection="1">
      <alignment horizontal="center" vertical="center"/>
      <protection locked="0"/>
    </xf>
    <xf numFmtId="0" fontId="0" fillId="32" borderId="34" xfId="53" applyFill="1" applyBorder="1" applyAlignment="1" applyProtection="1">
      <alignment horizontal="center" vertical="center"/>
      <protection locked="0"/>
    </xf>
    <xf numFmtId="0" fontId="5" fillId="33" borderId="20" xfId="53" applyFont="1" applyFill="1" applyBorder="1" applyAlignment="1" applyProtection="1">
      <alignment horizontal="center" vertical="center"/>
      <protection/>
    </xf>
    <xf numFmtId="0" fontId="5" fillId="33" borderId="54" xfId="53" applyFont="1" applyFill="1" applyBorder="1" applyAlignment="1" applyProtection="1">
      <alignment horizontal="center" vertical="center"/>
      <protection/>
    </xf>
    <xf numFmtId="0" fontId="0" fillId="33" borderId="51" xfId="53" applyFill="1" applyBorder="1" applyAlignment="1" applyProtection="1">
      <alignment horizontal="center" vertical="center"/>
      <protection/>
    </xf>
    <xf numFmtId="0" fontId="0" fillId="33" borderId="20" xfId="53" applyFill="1" applyBorder="1" applyAlignment="1" applyProtection="1">
      <alignment horizontal="center" vertical="center"/>
      <protection/>
    </xf>
    <xf numFmtId="0" fontId="0" fillId="33" borderId="43" xfId="53" applyFill="1" applyBorder="1" applyAlignment="1" applyProtection="1">
      <alignment horizontal="center" vertical="center"/>
      <protection/>
    </xf>
    <xf numFmtId="0" fontId="5" fillId="33" borderId="55" xfId="53" applyFont="1" applyFill="1" applyBorder="1" applyAlignment="1" applyProtection="1">
      <alignment horizontal="center" vertical="center"/>
      <protection/>
    </xf>
    <xf numFmtId="0" fontId="5" fillId="33" borderId="28" xfId="53" applyFont="1" applyFill="1" applyBorder="1" applyAlignment="1" applyProtection="1">
      <alignment horizontal="center" vertical="center"/>
      <protection/>
    </xf>
    <xf numFmtId="0" fontId="5" fillId="33" borderId="56" xfId="53" applyFont="1" applyFill="1" applyBorder="1" applyAlignment="1" applyProtection="1">
      <alignment horizontal="center" vertical="center"/>
      <protection/>
    </xf>
    <xf numFmtId="0" fontId="0" fillId="33" borderId="54" xfId="53" applyFill="1" applyBorder="1" applyAlignment="1" applyProtection="1">
      <alignment horizontal="center" vertical="center"/>
      <protection/>
    </xf>
    <xf numFmtId="0" fontId="0" fillId="33" borderId="57" xfId="53" applyFill="1" applyBorder="1" applyAlignment="1" applyProtection="1">
      <alignment horizontal="center" vertical="center"/>
      <protection/>
    </xf>
    <xf numFmtId="0" fontId="0" fillId="33" borderId="58" xfId="53" applyFill="1" applyBorder="1" applyAlignment="1" applyProtection="1">
      <alignment horizontal="center" vertical="center"/>
      <protection/>
    </xf>
    <xf numFmtId="0" fontId="0" fillId="32" borderId="17" xfId="53" applyFill="1" applyBorder="1" applyAlignment="1" applyProtection="1">
      <alignment horizontal="center" vertical="center"/>
      <protection locked="0"/>
    </xf>
    <xf numFmtId="0" fontId="0" fillId="32" borderId="0" xfId="53" applyFill="1" applyBorder="1" applyAlignment="1">
      <alignment horizontal="center" vertical="center"/>
      <protection/>
    </xf>
    <xf numFmtId="0" fontId="0" fillId="32" borderId="14" xfId="53" applyFont="1" applyFill="1" applyBorder="1" applyAlignment="1" applyProtection="1">
      <alignment horizontal="center" vertical="center"/>
      <protection locked="0"/>
    </xf>
    <xf numFmtId="0" fontId="0" fillId="32" borderId="51" xfId="53" applyFill="1" applyBorder="1" applyAlignment="1" applyProtection="1">
      <alignment horizontal="center" vertical="center"/>
      <protection locked="0"/>
    </xf>
    <xf numFmtId="0" fontId="0" fillId="32" borderId="54" xfId="53" applyFill="1" applyBorder="1" applyAlignment="1" applyProtection="1">
      <alignment horizontal="center" vertical="center"/>
      <protection locked="0"/>
    </xf>
    <xf numFmtId="0" fontId="0" fillId="32" borderId="20" xfId="53" applyFont="1" applyFill="1" applyBorder="1" applyAlignment="1">
      <alignment horizontal="center" vertical="center"/>
      <protection/>
    </xf>
    <xf numFmtId="0" fontId="0" fillId="32" borderId="16" xfId="53" applyFill="1" applyBorder="1" applyAlignment="1" applyProtection="1">
      <alignment horizontal="center" vertical="center"/>
      <protection locked="0"/>
    </xf>
    <xf numFmtId="0" fontId="0" fillId="32" borderId="24" xfId="53" applyFill="1" applyBorder="1" applyAlignment="1" applyProtection="1">
      <alignment horizontal="center" vertical="center"/>
      <protection locked="0"/>
    </xf>
    <xf numFmtId="0" fontId="0" fillId="33" borderId="16" xfId="53" applyFill="1" applyBorder="1" applyAlignment="1" applyProtection="1">
      <alignment horizontal="center" vertical="center"/>
      <protection/>
    </xf>
    <xf numFmtId="0" fontId="0" fillId="33" borderId="0" xfId="53" applyFill="1" applyBorder="1" applyAlignment="1" applyProtection="1">
      <alignment horizontal="center" vertical="center"/>
      <protection/>
    </xf>
    <xf numFmtId="0" fontId="0" fillId="33" borderId="24" xfId="53" applyFill="1" applyBorder="1" applyAlignment="1" applyProtection="1">
      <alignment horizontal="center" vertical="center"/>
      <protection/>
    </xf>
    <xf numFmtId="0" fontId="0" fillId="32" borderId="43" xfId="53" applyFill="1" applyBorder="1" applyAlignment="1" applyProtection="1">
      <alignment horizontal="center" vertical="center"/>
      <protection locked="0"/>
    </xf>
    <xf numFmtId="0" fontId="0" fillId="33" borderId="17" xfId="53" applyFill="1" applyBorder="1" applyAlignment="1" applyProtection="1">
      <alignment horizontal="center" vertical="center"/>
      <protection/>
    </xf>
    <xf numFmtId="0" fontId="0" fillId="32" borderId="20" xfId="53" applyFill="1" applyBorder="1" applyAlignment="1">
      <alignment horizontal="center" vertical="center"/>
      <protection/>
    </xf>
    <xf numFmtId="0" fontId="0" fillId="32" borderId="13" xfId="53" applyFill="1" applyBorder="1" applyAlignment="1" applyProtection="1">
      <alignment horizontal="center"/>
      <protection locked="0"/>
    </xf>
    <xf numFmtId="0" fontId="5" fillId="33" borderId="23" xfId="53" applyFont="1" applyFill="1" applyBorder="1" applyAlignment="1" applyProtection="1">
      <alignment horizontal="center" vertical="center"/>
      <protection/>
    </xf>
    <xf numFmtId="0" fontId="5" fillId="33" borderId="0" xfId="53" applyFont="1" applyFill="1" applyBorder="1" applyAlignment="1" applyProtection="1">
      <alignment horizontal="center" vertical="center"/>
      <protection/>
    </xf>
    <xf numFmtId="0" fontId="5" fillId="33" borderId="17" xfId="53" applyFont="1" applyFill="1" applyBorder="1" applyAlignment="1" applyProtection="1">
      <alignment horizontal="center" vertical="center"/>
      <protection/>
    </xf>
    <xf numFmtId="0" fontId="5" fillId="33" borderId="28" xfId="53" applyFont="1" applyFill="1" applyBorder="1" applyProtection="1">
      <alignment/>
      <protection/>
    </xf>
    <xf numFmtId="0" fontId="0" fillId="32" borderId="26" xfId="53" applyFill="1" applyBorder="1" applyAlignment="1" applyProtection="1">
      <alignment horizontal="center"/>
      <protection locked="0"/>
    </xf>
    <xf numFmtId="0" fontId="0" fillId="32" borderId="10" xfId="53" applyFill="1" applyBorder="1" applyAlignment="1" applyProtection="1">
      <alignment horizontal="center"/>
      <protection locked="0"/>
    </xf>
    <xf numFmtId="0" fontId="0" fillId="32" borderId="35" xfId="53" applyFill="1" applyBorder="1" applyAlignment="1" applyProtection="1">
      <alignment horizontal="center"/>
      <protection locked="0"/>
    </xf>
    <xf numFmtId="14" fontId="0" fillId="32" borderId="26" xfId="53" applyNumberFormat="1" applyFill="1" applyBorder="1" applyAlignment="1" applyProtection="1">
      <alignment horizontal="center"/>
      <protection hidden="1" locked="0"/>
    </xf>
    <xf numFmtId="14" fontId="0" fillId="32" borderId="10" xfId="53" applyNumberFormat="1" applyFill="1" applyBorder="1" applyAlignment="1" applyProtection="1">
      <alignment horizontal="center"/>
      <protection hidden="1" locked="0"/>
    </xf>
    <xf numFmtId="14" fontId="0" fillId="32" borderId="35" xfId="53" applyNumberFormat="1" applyFill="1" applyBorder="1" applyAlignment="1" applyProtection="1">
      <alignment horizontal="center"/>
      <protection hidden="1" locked="0"/>
    </xf>
    <xf numFmtId="0" fontId="0" fillId="32" borderId="10" xfId="53" applyFont="1" applyFill="1" applyBorder="1" applyAlignment="1" applyProtection="1">
      <alignment horizontal="right"/>
      <protection/>
    </xf>
    <xf numFmtId="0" fontId="0" fillId="32" borderId="10" xfId="53" applyFill="1" applyBorder="1" applyAlignment="1" applyProtection="1">
      <alignment horizontal="right"/>
      <protection/>
    </xf>
    <xf numFmtId="0" fontId="0" fillId="32" borderId="37" xfId="53" applyFont="1" applyFill="1" applyBorder="1" applyAlignment="1" applyProtection="1">
      <alignment horizontal="left"/>
      <protection/>
    </xf>
    <xf numFmtId="0" fontId="0" fillId="32" borderId="20" xfId="53" applyFont="1" applyFill="1" applyBorder="1" applyAlignment="1" applyProtection="1">
      <alignment horizontal="left"/>
      <protection/>
    </xf>
    <xf numFmtId="0" fontId="0" fillId="32" borderId="43" xfId="53" applyFont="1" applyFill="1" applyBorder="1" applyAlignment="1" applyProtection="1">
      <alignment horizontal="left"/>
      <protection/>
    </xf>
    <xf numFmtId="0" fontId="0" fillId="34" borderId="20" xfId="53" applyFill="1" applyBorder="1" applyAlignment="1" applyProtection="1">
      <alignment horizontal="center" vertical="center"/>
      <protection/>
    </xf>
    <xf numFmtId="0" fontId="0" fillId="34" borderId="14" xfId="53" applyFill="1" applyBorder="1" applyAlignment="1" applyProtection="1">
      <alignment horizontal="center" vertical="center"/>
      <protection/>
    </xf>
    <xf numFmtId="0" fontId="0" fillId="34" borderId="50" xfId="53" applyFill="1" applyBorder="1" applyAlignment="1" applyProtection="1">
      <alignment horizontal="center" vertical="center"/>
      <protection/>
    </xf>
    <xf numFmtId="0" fontId="0" fillId="32" borderId="37" xfId="53" applyFont="1" applyFill="1" applyBorder="1" applyAlignment="1" applyProtection="1">
      <alignment horizontal="center" vertical="center"/>
      <protection hidden="1"/>
    </xf>
    <xf numFmtId="0" fontId="0" fillId="32" borderId="20" xfId="53" applyFont="1" applyFill="1" applyBorder="1" applyAlignment="1" applyProtection="1">
      <alignment horizontal="center" vertical="center"/>
      <protection hidden="1"/>
    </xf>
    <xf numFmtId="0" fontId="0" fillId="32" borderId="43" xfId="53" applyFont="1" applyFill="1" applyBorder="1" applyAlignment="1" applyProtection="1">
      <alignment horizontal="center" vertical="center"/>
      <protection hidden="1"/>
    </xf>
    <xf numFmtId="0" fontId="0" fillId="32" borderId="26" xfId="53" applyFont="1" applyFill="1" applyBorder="1" applyAlignment="1" applyProtection="1">
      <alignment horizontal="center" vertical="center"/>
      <protection hidden="1"/>
    </xf>
    <xf numFmtId="0" fontId="0" fillId="32" borderId="10" xfId="53" applyFont="1" applyFill="1" applyBorder="1" applyAlignment="1" applyProtection="1">
      <alignment horizontal="center" vertical="center"/>
      <protection hidden="1"/>
    </xf>
    <xf numFmtId="0" fontId="0" fillId="32" borderId="35" xfId="53" applyFont="1" applyFill="1" applyBorder="1" applyAlignment="1" applyProtection="1">
      <alignment horizontal="center" vertical="center"/>
      <protection hidden="1"/>
    </xf>
    <xf numFmtId="0" fontId="0" fillId="34" borderId="27" xfId="53" applyFont="1" applyFill="1" applyBorder="1" applyAlignment="1" applyProtection="1">
      <alignment horizontal="center" vertical="center"/>
      <protection hidden="1"/>
    </xf>
    <xf numFmtId="0" fontId="0" fillId="34" borderId="44" xfId="53" applyFont="1" applyFill="1" applyBorder="1" applyAlignment="1" applyProtection="1">
      <alignment horizontal="center" vertical="center"/>
      <protection hidden="1"/>
    </xf>
    <xf numFmtId="0" fontId="0" fillId="34" borderId="45" xfId="53" applyFont="1" applyFill="1" applyBorder="1" applyAlignment="1" applyProtection="1">
      <alignment horizontal="center" vertical="center"/>
      <protection hidden="1"/>
    </xf>
    <xf numFmtId="0" fontId="0" fillId="34" borderId="46" xfId="53" applyFont="1" applyFill="1" applyBorder="1" applyAlignment="1" applyProtection="1">
      <alignment horizontal="center" vertical="center"/>
      <protection hidden="1"/>
    </xf>
    <xf numFmtId="0" fontId="0" fillId="32" borderId="27" xfId="53" applyFill="1" applyBorder="1" applyAlignment="1" applyProtection="1">
      <alignment horizontal="center" vertical="center"/>
      <protection hidden="1"/>
    </xf>
    <xf numFmtId="0" fontId="0" fillId="32" borderId="28" xfId="53" applyFill="1" applyBorder="1" applyAlignment="1" applyProtection="1">
      <alignment horizontal="center" vertical="center"/>
      <protection hidden="1"/>
    </xf>
    <xf numFmtId="0" fontId="0" fillId="32" borderId="44" xfId="53" applyFill="1" applyBorder="1" applyAlignment="1" applyProtection="1">
      <alignment horizontal="center" vertical="center"/>
      <protection hidden="1"/>
    </xf>
    <xf numFmtId="0" fontId="0" fillId="32" borderId="45" xfId="53" applyFill="1" applyBorder="1" applyAlignment="1" applyProtection="1">
      <alignment horizontal="center" vertical="center"/>
      <protection hidden="1"/>
    </xf>
    <xf numFmtId="0" fontId="0" fillId="32" borderId="47" xfId="53" applyFill="1" applyBorder="1" applyAlignment="1" applyProtection="1">
      <alignment horizontal="center" vertical="center"/>
      <protection hidden="1"/>
    </xf>
    <xf numFmtId="0" fontId="0" fillId="32" borderId="46" xfId="53" applyFill="1" applyBorder="1" applyAlignment="1" applyProtection="1">
      <alignment horizontal="center" vertical="center"/>
      <protection hidden="1"/>
    </xf>
    <xf numFmtId="0" fontId="0" fillId="32" borderId="28" xfId="53" applyFill="1" applyBorder="1" applyAlignment="1" applyProtection="1">
      <alignment vertical="center"/>
      <protection hidden="1"/>
    </xf>
    <xf numFmtId="0" fontId="0" fillId="32" borderId="44" xfId="53" applyFill="1" applyBorder="1" applyAlignment="1" applyProtection="1">
      <alignment vertical="center"/>
      <protection hidden="1"/>
    </xf>
    <xf numFmtId="0" fontId="0" fillId="32" borderId="45" xfId="53" applyFill="1" applyBorder="1" applyAlignment="1" applyProtection="1">
      <alignment vertical="center"/>
      <protection hidden="1"/>
    </xf>
    <xf numFmtId="0" fontId="0" fillId="32" borderId="47" xfId="53" applyFill="1" applyBorder="1" applyAlignment="1" applyProtection="1">
      <alignment vertical="center"/>
      <protection hidden="1"/>
    </xf>
    <xf numFmtId="0" fontId="0" fillId="32" borderId="46" xfId="53" applyFill="1" applyBorder="1" applyAlignment="1" applyProtection="1">
      <alignment vertical="center"/>
      <protection hidden="1"/>
    </xf>
    <xf numFmtId="0" fontId="6" fillId="32" borderId="0" xfId="53" applyFont="1" applyFill="1" applyAlignment="1" applyProtection="1">
      <alignment horizontal="left"/>
      <protection hidden="1"/>
    </xf>
    <xf numFmtId="0" fontId="0" fillId="32" borderId="18" xfId="53" applyFill="1" applyBorder="1" applyAlignment="1" applyProtection="1">
      <alignment horizontal="center" vertical="center"/>
      <protection hidden="1"/>
    </xf>
    <xf numFmtId="0" fontId="0" fillId="32" borderId="10" xfId="53" applyFill="1" applyBorder="1" applyAlignment="1" applyProtection="1">
      <alignment horizontal="center" vertical="center"/>
      <protection hidden="1"/>
    </xf>
    <xf numFmtId="0" fontId="0" fillId="32" borderId="22" xfId="53" applyFill="1" applyBorder="1" applyAlignment="1" applyProtection="1">
      <alignment horizontal="center" vertical="center"/>
      <protection hidden="1" locked="0"/>
    </xf>
    <xf numFmtId="0" fontId="0" fillId="32" borderId="35" xfId="53" applyFill="1" applyBorder="1" applyAlignment="1" applyProtection="1">
      <alignment horizontal="center" vertical="center"/>
      <protection hidden="1" locked="0"/>
    </xf>
    <xf numFmtId="49" fontId="0" fillId="33" borderId="48" xfId="53" applyNumberFormat="1" applyFont="1" applyFill="1" applyBorder="1" applyAlignment="1" applyProtection="1">
      <alignment horizontal="center" vertical="center" textRotation="90"/>
      <protection hidden="1"/>
    </xf>
    <xf numFmtId="49" fontId="0" fillId="33" borderId="49" xfId="53" applyNumberFormat="1" applyFill="1" applyBorder="1" applyAlignment="1" applyProtection="1">
      <alignment horizontal="center" vertical="center" textRotation="90"/>
      <protection hidden="1"/>
    </xf>
    <xf numFmtId="0" fontId="0" fillId="32" borderId="20" xfId="53" applyFill="1" applyBorder="1" applyAlignment="1" applyProtection="1">
      <alignment horizontal="center" vertical="center"/>
      <protection hidden="1"/>
    </xf>
    <xf numFmtId="0" fontId="0" fillId="32" borderId="11" xfId="53" applyFill="1" applyBorder="1" applyAlignment="1" applyProtection="1">
      <alignment horizontal="center" vertical="center"/>
      <protection hidden="1" locked="0"/>
    </xf>
    <xf numFmtId="0" fontId="0" fillId="32" borderId="38" xfId="53" applyFill="1" applyBorder="1" applyAlignment="1" applyProtection="1">
      <alignment horizontal="center" vertical="center"/>
      <protection hidden="1" locked="0"/>
    </xf>
    <xf numFmtId="0" fontId="0" fillId="32" borderId="14" xfId="53" applyFill="1" applyBorder="1" applyAlignment="1" applyProtection="1">
      <alignment horizontal="center" vertical="center"/>
      <protection hidden="1" locked="0"/>
    </xf>
    <xf numFmtId="0" fontId="0" fillId="32" borderId="50" xfId="53" applyFill="1" applyBorder="1" applyAlignment="1" applyProtection="1">
      <alignment horizontal="center" vertical="center"/>
      <protection hidden="1" locked="0"/>
    </xf>
    <xf numFmtId="0" fontId="0" fillId="32" borderId="24" xfId="53" applyFill="1" applyBorder="1" applyAlignment="1" applyProtection="1">
      <alignment horizontal="center"/>
      <protection hidden="1"/>
    </xf>
    <xf numFmtId="0" fontId="15" fillId="32" borderId="14" xfId="53" applyFont="1" applyFill="1" applyBorder="1" applyAlignment="1" applyProtection="1">
      <alignment horizontal="center" vertical="center"/>
      <protection hidden="1"/>
    </xf>
    <xf numFmtId="0" fontId="15" fillId="32" borderId="18" xfId="53" applyFont="1" applyFill="1" applyBorder="1" applyAlignment="1" applyProtection="1">
      <alignment horizontal="center" vertical="center"/>
      <protection hidden="1"/>
    </xf>
    <xf numFmtId="0" fontId="0" fillId="32" borderId="0" xfId="53" applyFill="1" applyBorder="1" applyAlignment="1" applyProtection="1">
      <alignment horizontal="center" vertical="center"/>
      <protection hidden="1"/>
    </xf>
    <xf numFmtId="0" fontId="0" fillId="33" borderId="29" xfId="53" applyFill="1" applyBorder="1" applyAlignment="1" applyProtection="1">
      <alignment horizontal="center" vertical="center"/>
      <protection hidden="1"/>
    </xf>
    <xf numFmtId="0" fontId="0" fillId="33" borderId="45" xfId="53" applyFill="1" applyBorder="1" applyAlignment="1" applyProtection="1">
      <alignment horizontal="center" vertical="center"/>
      <protection hidden="1"/>
    </xf>
    <xf numFmtId="0" fontId="15" fillId="32" borderId="51" xfId="53" applyFont="1" applyFill="1" applyBorder="1" applyAlignment="1" applyProtection="1">
      <alignment horizontal="center" vertical="center"/>
      <protection hidden="1"/>
    </xf>
    <xf numFmtId="0" fontId="15" fillId="32" borderId="20" xfId="53" applyFont="1" applyFill="1" applyBorder="1" applyAlignment="1" applyProtection="1">
      <alignment horizontal="center" vertical="center"/>
      <protection hidden="1"/>
    </xf>
    <xf numFmtId="0" fontId="15" fillId="32" borderId="11" xfId="53" applyFont="1" applyFill="1" applyBorder="1" applyAlignment="1" applyProtection="1">
      <alignment horizontal="center" vertical="center"/>
      <protection hidden="1"/>
    </xf>
    <xf numFmtId="0" fontId="0" fillId="32" borderId="34" xfId="53" applyFill="1" applyBorder="1" applyAlignment="1" applyProtection="1">
      <alignment horizontal="center" vertical="center"/>
      <protection hidden="1" locked="0"/>
    </xf>
    <xf numFmtId="0" fontId="0" fillId="32" borderId="19" xfId="53" applyFill="1" applyBorder="1" applyAlignment="1" applyProtection="1">
      <alignment horizontal="center" vertical="center"/>
      <protection hidden="1"/>
    </xf>
    <xf numFmtId="0" fontId="0" fillId="32" borderId="15" xfId="53" applyFill="1" applyBorder="1" applyAlignment="1" applyProtection="1">
      <alignment horizontal="center" vertical="center"/>
      <protection hidden="1" locked="0"/>
    </xf>
    <xf numFmtId="49" fontId="0" fillId="33" borderId="52" xfId="53" applyNumberFormat="1" applyFont="1" applyFill="1" applyBorder="1" applyAlignment="1" applyProtection="1">
      <alignment horizontal="center" vertical="center" textRotation="90"/>
      <protection hidden="1"/>
    </xf>
    <xf numFmtId="0" fontId="0" fillId="32" borderId="12" xfId="53" applyFill="1" applyBorder="1" applyAlignment="1" applyProtection="1">
      <alignment horizontal="center" vertical="center"/>
      <protection hidden="1" locked="0"/>
    </xf>
    <xf numFmtId="49" fontId="0" fillId="33" borderId="53" xfId="53" applyNumberFormat="1" applyFont="1" applyFill="1" applyBorder="1" applyAlignment="1" applyProtection="1">
      <alignment horizontal="center" vertical="center" textRotation="90"/>
      <protection hidden="1"/>
    </xf>
    <xf numFmtId="0" fontId="0" fillId="32" borderId="23" xfId="53" applyFill="1" applyBorder="1" applyAlignment="1" applyProtection="1">
      <alignment horizontal="center"/>
      <protection hidden="1"/>
    </xf>
    <xf numFmtId="0" fontId="0" fillId="33" borderId="52" xfId="53" applyFill="1" applyBorder="1" applyAlignment="1" applyProtection="1">
      <alignment horizontal="center" vertical="center"/>
      <protection hidden="1"/>
    </xf>
    <xf numFmtId="0" fontId="0" fillId="33" borderId="49" xfId="53" applyFill="1" applyBorder="1" applyAlignment="1" applyProtection="1">
      <alignment horizontal="center" vertical="center"/>
      <protection hidden="1"/>
    </xf>
    <xf numFmtId="0" fontId="15" fillId="33" borderId="14" xfId="53" applyFont="1" applyFill="1" applyBorder="1" applyAlignment="1" applyProtection="1">
      <alignment horizontal="center" vertical="center"/>
      <protection hidden="1"/>
    </xf>
    <xf numFmtId="0" fontId="15" fillId="33" borderId="18" xfId="53" applyFont="1" applyFill="1" applyBorder="1" applyAlignment="1" applyProtection="1">
      <alignment horizontal="center" vertical="center"/>
      <protection hidden="1"/>
    </xf>
    <xf numFmtId="0" fontId="0" fillId="33" borderId="18" xfId="53" applyFill="1" applyBorder="1" applyAlignment="1" applyProtection="1">
      <alignment horizontal="center" vertical="center"/>
      <protection hidden="1"/>
    </xf>
    <xf numFmtId="0" fontId="0" fillId="33" borderId="19" xfId="53" applyFill="1" applyBorder="1" applyAlignment="1" applyProtection="1">
      <alignment horizontal="center" vertical="center"/>
      <protection hidden="1"/>
    </xf>
    <xf numFmtId="0" fontId="0" fillId="33" borderId="14" xfId="53" applyFill="1" applyBorder="1" applyAlignment="1" applyProtection="1">
      <alignment horizontal="center" vertical="center"/>
      <protection hidden="1"/>
    </xf>
    <xf numFmtId="0" fontId="0" fillId="33" borderId="15" xfId="53" applyFill="1" applyBorder="1" applyAlignment="1" applyProtection="1">
      <alignment horizontal="center" vertical="center"/>
      <protection hidden="1"/>
    </xf>
    <xf numFmtId="0" fontId="15" fillId="33" borderId="11" xfId="53" applyFont="1" applyFill="1" applyBorder="1" applyAlignment="1" applyProtection="1">
      <alignment horizontal="center" vertical="center"/>
      <protection hidden="1"/>
    </xf>
    <xf numFmtId="0" fontId="0" fillId="33" borderId="11" xfId="53" applyFill="1" applyBorder="1" applyAlignment="1" applyProtection="1">
      <alignment horizontal="center" vertical="center"/>
      <protection hidden="1"/>
    </xf>
    <xf numFmtId="0" fontId="0" fillId="33" borderId="12" xfId="53" applyFill="1" applyBorder="1" applyAlignment="1" applyProtection="1">
      <alignment horizontal="center" vertical="center"/>
      <protection hidden="1"/>
    </xf>
    <xf numFmtId="0" fontId="0" fillId="33" borderId="51" xfId="53" applyFill="1" applyBorder="1" applyAlignment="1" applyProtection="1">
      <alignment horizontal="center" vertical="center"/>
      <protection hidden="1"/>
    </xf>
    <xf numFmtId="0" fontId="0" fillId="33" borderId="20" xfId="53" applyFill="1" applyBorder="1" applyAlignment="1" applyProtection="1">
      <alignment horizontal="center" vertical="center"/>
      <protection hidden="1"/>
    </xf>
    <xf numFmtId="0" fontId="0" fillId="33" borderId="43" xfId="53" applyFill="1" applyBorder="1" applyAlignment="1" applyProtection="1">
      <alignment horizontal="center" vertical="center"/>
      <protection hidden="1"/>
    </xf>
    <xf numFmtId="0" fontId="0" fillId="33" borderId="54" xfId="53" applyFill="1" applyBorder="1" applyAlignment="1" applyProtection="1">
      <alignment horizontal="center" vertical="center"/>
      <protection hidden="1"/>
    </xf>
    <xf numFmtId="0" fontId="5" fillId="33" borderId="20" xfId="53" applyFont="1" applyFill="1" applyBorder="1" applyAlignment="1" applyProtection="1">
      <alignment horizontal="center" vertical="center"/>
      <protection hidden="1"/>
    </xf>
    <xf numFmtId="0" fontId="5" fillId="33" borderId="54" xfId="53" applyFont="1" applyFill="1" applyBorder="1" applyAlignment="1" applyProtection="1">
      <alignment horizontal="center" vertical="center"/>
      <protection hidden="1"/>
    </xf>
    <xf numFmtId="0" fontId="0" fillId="33" borderId="22" xfId="53" applyFill="1" applyBorder="1" applyAlignment="1" applyProtection="1">
      <alignment horizontal="center" vertical="center"/>
      <protection hidden="1"/>
    </xf>
    <xf numFmtId="0" fontId="0" fillId="33" borderId="34" xfId="53" applyFill="1" applyBorder="1" applyAlignment="1" applyProtection="1">
      <alignment horizontal="center" vertical="center"/>
      <protection hidden="1"/>
    </xf>
    <xf numFmtId="0" fontId="0" fillId="33" borderId="53" xfId="53" applyFill="1" applyBorder="1" applyAlignment="1" applyProtection="1">
      <alignment horizontal="center" vertical="center"/>
      <protection hidden="1"/>
    </xf>
    <xf numFmtId="0" fontId="5" fillId="33" borderId="56" xfId="53" applyFont="1" applyFill="1" applyBorder="1" applyAlignment="1" applyProtection="1">
      <alignment horizontal="center" vertical="center"/>
      <protection hidden="1"/>
    </xf>
    <xf numFmtId="0" fontId="5" fillId="33" borderId="55" xfId="53" applyFont="1" applyFill="1" applyBorder="1" applyAlignment="1" applyProtection="1">
      <alignment horizontal="center" vertical="center"/>
      <protection hidden="1"/>
    </xf>
    <xf numFmtId="0" fontId="0" fillId="32" borderId="14" xfId="53" applyFont="1" applyFill="1" applyBorder="1" applyAlignment="1" applyProtection="1">
      <alignment horizontal="center" vertical="center"/>
      <protection hidden="1" locked="0"/>
    </xf>
    <xf numFmtId="0" fontId="0" fillId="32" borderId="16" xfId="53" applyFill="1" applyBorder="1" applyAlignment="1" applyProtection="1">
      <alignment horizontal="center" vertical="center"/>
      <protection hidden="1" locked="0"/>
    </xf>
    <xf numFmtId="0" fontId="0" fillId="33" borderId="10" xfId="53" applyFill="1" applyBorder="1" applyAlignment="1" applyProtection="1">
      <alignment horizontal="center" vertical="center"/>
      <protection hidden="1"/>
    </xf>
    <xf numFmtId="0" fontId="5" fillId="33" borderId="28" xfId="53" applyFont="1" applyFill="1" applyBorder="1" applyAlignment="1" applyProtection="1">
      <alignment horizontal="center" vertical="center"/>
      <protection hidden="1"/>
    </xf>
    <xf numFmtId="0" fontId="0" fillId="33" borderId="57" xfId="53" applyFill="1" applyBorder="1" applyAlignment="1" applyProtection="1">
      <alignment horizontal="center" vertical="center"/>
      <protection hidden="1"/>
    </xf>
    <xf numFmtId="0" fontId="0" fillId="33" borderId="58" xfId="53" applyFill="1" applyBorder="1" applyAlignment="1" applyProtection="1">
      <alignment horizontal="center" vertical="center"/>
      <protection hidden="1"/>
    </xf>
    <xf numFmtId="0" fontId="0" fillId="33" borderId="50" xfId="53" applyFill="1" applyBorder="1" applyAlignment="1" applyProtection="1">
      <alignment horizontal="center" vertical="center"/>
      <protection hidden="1"/>
    </xf>
    <xf numFmtId="0" fontId="0" fillId="33" borderId="35" xfId="53" applyFill="1" applyBorder="1" applyAlignment="1" applyProtection="1">
      <alignment horizontal="center" vertical="center"/>
      <protection hidden="1"/>
    </xf>
    <xf numFmtId="0" fontId="0" fillId="33" borderId="38" xfId="53" applyFill="1" applyBorder="1" applyAlignment="1" applyProtection="1">
      <alignment horizontal="center" vertical="center"/>
      <protection hidden="1"/>
    </xf>
    <xf numFmtId="0" fontId="0" fillId="33" borderId="0" xfId="53" applyFill="1" applyBorder="1" applyAlignment="1" applyProtection="1">
      <alignment horizontal="center" vertical="center"/>
      <protection hidden="1"/>
    </xf>
    <xf numFmtId="0" fontId="0" fillId="32" borderId="18" xfId="53" applyFont="1" applyFill="1" applyBorder="1" applyAlignment="1" applyProtection="1">
      <alignment horizontal="center" vertical="center"/>
      <protection hidden="1"/>
    </xf>
    <xf numFmtId="0" fontId="5" fillId="33" borderId="23" xfId="53" applyFont="1" applyFill="1" applyBorder="1" applyAlignment="1" applyProtection="1">
      <alignment horizontal="center" vertical="center"/>
      <protection hidden="1"/>
    </xf>
    <xf numFmtId="0" fontId="5" fillId="33" borderId="0" xfId="53" applyFont="1" applyFill="1" applyBorder="1" applyAlignment="1" applyProtection="1">
      <alignment horizontal="center" vertical="center"/>
      <protection hidden="1"/>
    </xf>
    <xf numFmtId="0" fontId="5" fillId="33" borderId="17" xfId="53" applyFont="1" applyFill="1" applyBorder="1" applyAlignment="1" applyProtection="1">
      <alignment horizontal="center" vertical="center"/>
      <protection hidden="1"/>
    </xf>
    <xf numFmtId="0" fontId="0" fillId="32" borderId="10" xfId="53" applyFont="1" applyFill="1" applyBorder="1" applyAlignment="1" applyProtection="1">
      <alignment horizontal="right"/>
      <protection hidden="1"/>
    </xf>
    <xf numFmtId="0" fontId="0" fillId="32" borderId="10" xfId="53" applyFill="1" applyBorder="1" applyAlignment="1" applyProtection="1">
      <alignment horizontal="right"/>
      <protection hidden="1"/>
    </xf>
    <xf numFmtId="0" fontId="0" fillId="32" borderId="37" xfId="53" applyFont="1" applyFill="1" applyBorder="1" applyAlignment="1" applyProtection="1">
      <alignment horizontal="left"/>
      <protection hidden="1"/>
    </xf>
    <xf numFmtId="0" fontId="0" fillId="32" borderId="20" xfId="53" applyFont="1" applyFill="1" applyBorder="1" applyAlignment="1" applyProtection="1">
      <alignment horizontal="left"/>
      <protection hidden="1"/>
    </xf>
    <xf numFmtId="0" fontId="0" fillId="32" borderId="43" xfId="53" applyFont="1" applyFill="1" applyBorder="1" applyAlignment="1" applyProtection="1">
      <alignment horizontal="left"/>
      <protection hidden="1"/>
    </xf>
    <xf numFmtId="0" fontId="0" fillId="32" borderId="13" xfId="53" applyFill="1" applyBorder="1" applyAlignment="1" applyProtection="1">
      <alignment horizontal="center"/>
      <protection hidden="1" locked="0"/>
    </xf>
    <xf numFmtId="0" fontId="5" fillId="33" borderId="28" xfId="53" applyFont="1" applyFill="1" applyBorder="1" applyProtection="1">
      <alignment/>
      <protection hidden="1"/>
    </xf>
    <xf numFmtId="0" fontId="0" fillId="33" borderId="16" xfId="53" applyFill="1" applyBorder="1" applyAlignment="1" applyProtection="1">
      <alignment horizontal="center" vertical="center"/>
      <protection hidden="1"/>
    </xf>
    <xf numFmtId="0" fontId="0" fillId="33" borderId="17" xfId="53" applyFill="1" applyBorder="1" applyAlignment="1" applyProtection="1">
      <alignment horizontal="center" vertical="center"/>
      <protection hidden="1"/>
    </xf>
    <xf numFmtId="0" fontId="0" fillId="33" borderId="24" xfId="53" applyFill="1" applyBorder="1" applyAlignment="1" applyProtection="1">
      <alignment horizontal="center" vertical="center"/>
      <protection hidden="1"/>
    </xf>
    <xf numFmtId="0" fontId="0" fillId="32" borderId="13" xfId="53" applyFont="1" applyFill="1" applyBorder="1" applyAlignment="1" applyProtection="1">
      <alignment horizontal="center"/>
      <protection hidden="1" locked="0"/>
    </xf>
    <xf numFmtId="0" fontId="0" fillId="32" borderId="13" xfId="53" applyFill="1" applyBorder="1" applyProtection="1">
      <alignment/>
      <protection hidden="1" locked="0"/>
    </xf>
    <xf numFmtId="0" fontId="0" fillId="32" borderId="26" xfId="53" applyFill="1" applyBorder="1" applyAlignment="1" applyProtection="1">
      <alignment horizontal="center"/>
      <protection hidden="1" locked="0"/>
    </xf>
    <xf numFmtId="0" fontId="0" fillId="32" borderId="10" xfId="53" applyFill="1" applyBorder="1" applyAlignment="1" applyProtection="1">
      <alignment horizontal="center"/>
      <protection hidden="1" locked="0"/>
    </xf>
    <xf numFmtId="0" fontId="0" fillId="32" borderId="35" xfId="53" applyFill="1" applyBorder="1" applyAlignment="1" applyProtection="1">
      <alignment horizontal="center"/>
      <protection hidden="1" locked="0"/>
    </xf>
    <xf numFmtId="0" fontId="0" fillId="33" borderId="13" xfId="53" applyFill="1" applyBorder="1" applyAlignment="1" applyProtection="1">
      <alignment horizontal="center"/>
      <protection hidden="1"/>
    </xf>
    <xf numFmtId="0" fontId="0" fillId="32" borderId="20" xfId="53" applyFill="1" applyBorder="1" applyAlignment="1" applyProtection="1">
      <alignment horizontal="center"/>
      <protection hidden="1"/>
    </xf>
    <xf numFmtId="0" fontId="0" fillId="33" borderId="27" xfId="53" applyFont="1" applyFill="1" applyBorder="1" applyAlignment="1" applyProtection="1">
      <alignment horizontal="center" vertical="center"/>
      <protection hidden="1"/>
    </xf>
    <xf numFmtId="0" fontId="0" fillId="33" borderId="44" xfId="53" applyFont="1" applyFill="1" applyBorder="1" applyAlignment="1" applyProtection="1">
      <alignment horizontal="center" vertical="center"/>
      <protection hidden="1"/>
    </xf>
    <xf numFmtId="0" fontId="0" fillId="33" borderId="45" xfId="53" applyFont="1" applyFill="1" applyBorder="1" applyAlignment="1" applyProtection="1">
      <alignment horizontal="center" vertical="center"/>
      <protection hidden="1"/>
    </xf>
    <xf numFmtId="0" fontId="0" fillId="33" borderId="46" xfId="53" applyFont="1" applyFill="1" applyBorder="1" applyAlignment="1" applyProtection="1">
      <alignment horizontal="center" vertical="center"/>
      <protection hidden="1"/>
    </xf>
    <xf numFmtId="0" fontId="3" fillId="32" borderId="18" xfId="53" applyFont="1" applyFill="1" applyBorder="1" applyAlignment="1" applyProtection="1">
      <alignment horizontal="center" vertical="center"/>
      <protection hidden="1"/>
    </xf>
    <xf numFmtId="0" fontId="3" fillId="32" borderId="10" xfId="53" applyFont="1" applyFill="1" applyBorder="1" applyAlignment="1" applyProtection="1">
      <alignment horizontal="center" vertical="center"/>
      <protection hidden="1"/>
    </xf>
    <xf numFmtId="0" fontId="3" fillId="32" borderId="19" xfId="53" applyFont="1" applyFill="1" applyBorder="1" applyAlignment="1" applyProtection="1">
      <alignment horizontal="center" vertical="center"/>
      <protection hidden="1"/>
    </xf>
    <xf numFmtId="0" fontId="3" fillId="32" borderId="0" xfId="53" applyFont="1" applyFill="1" applyBorder="1" applyAlignment="1" applyProtection="1">
      <alignment horizontal="center" vertical="center"/>
      <protection hidden="1"/>
    </xf>
    <xf numFmtId="0" fontId="0" fillId="32" borderId="26" xfId="53" applyFont="1" applyFill="1" applyBorder="1" applyAlignment="1" applyProtection="1">
      <alignment horizontal="center"/>
      <protection hidden="1" locked="0"/>
    </xf>
    <xf numFmtId="0" fontId="0" fillId="32" borderId="10" xfId="53" applyFont="1" applyFill="1" applyBorder="1" applyAlignment="1" applyProtection="1">
      <alignment horizontal="center"/>
      <protection hidden="1" locked="0"/>
    </xf>
    <xf numFmtId="0" fontId="0" fillId="33" borderId="28" xfId="53" applyFill="1" applyBorder="1" applyAlignment="1" applyProtection="1">
      <alignment horizontal="center" vertical="center"/>
      <protection hidden="1"/>
    </xf>
    <xf numFmtId="0" fontId="0" fillId="33" borderId="47" xfId="53" applyFill="1" applyBorder="1" applyAlignment="1" applyProtection="1">
      <alignment horizontal="center" vertical="center"/>
      <protection hidden="1"/>
    </xf>
    <xf numFmtId="0" fontId="3" fillId="32" borderId="18" xfId="53" applyFont="1" applyFill="1" applyBorder="1" applyAlignment="1" applyProtection="1">
      <alignment horizontal="center" vertical="center" wrapText="1"/>
      <protection hidden="1"/>
    </xf>
    <xf numFmtId="0" fontId="3" fillId="32" borderId="10" xfId="53" applyFont="1" applyFill="1" applyBorder="1" applyAlignment="1" applyProtection="1">
      <alignment horizontal="center" vertical="center" wrapText="1"/>
      <protection hidden="1"/>
    </xf>
    <xf numFmtId="0" fontId="5" fillId="33" borderId="48" xfId="53" applyFont="1" applyFill="1" applyBorder="1" applyAlignment="1" applyProtection="1">
      <alignment horizontal="center" vertical="center"/>
      <protection hidden="1"/>
    </xf>
    <xf numFmtId="0" fontId="5" fillId="33" borderId="57" xfId="53" applyFont="1" applyFill="1" applyBorder="1" applyAlignment="1" applyProtection="1">
      <alignment horizontal="center" vertical="center"/>
      <protection hidden="1"/>
    </xf>
    <xf numFmtId="0" fontId="3" fillId="32" borderId="19" xfId="53" applyFont="1" applyFill="1" applyBorder="1" applyAlignment="1" applyProtection="1">
      <alignment horizontal="center" vertical="center" wrapText="1"/>
      <protection hidden="1"/>
    </xf>
    <xf numFmtId="0" fontId="0" fillId="33" borderId="39" xfId="53" applyFill="1" applyBorder="1" applyAlignment="1" applyProtection="1">
      <alignment horizontal="center" vertical="center"/>
      <protection hidden="1"/>
    </xf>
    <xf numFmtId="0" fontId="0" fillId="33" borderId="36" xfId="53" applyFill="1" applyBorder="1" applyAlignment="1" applyProtection="1">
      <alignment horizontal="center" vertical="center"/>
      <protection hidden="1"/>
    </xf>
    <xf numFmtId="0" fontId="0" fillId="32" borderId="30" xfId="53" applyFill="1" applyBorder="1" applyAlignment="1" applyProtection="1">
      <alignment horizontal="center" vertical="center"/>
      <protection hidden="1"/>
    </xf>
    <xf numFmtId="0" fontId="0" fillId="32" borderId="31" xfId="53" applyFill="1" applyBorder="1" applyAlignment="1" applyProtection="1">
      <alignment horizontal="center" vertical="center"/>
      <protection hidden="1"/>
    </xf>
    <xf numFmtId="0" fontId="0" fillId="33" borderId="59" xfId="53" applyFill="1" applyBorder="1" applyAlignment="1" applyProtection="1">
      <alignment horizontal="center" vertical="center"/>
      <protection hidden="1"/>
    </xf>
    <xf numFmtId="0" fontId="5" fillId="33" borderId="60" xfId="53" applyFont="1" applyFill="1" applyBorder="1" applyAlignment="1" applyProtection="1">
      <alignment horizontal="center" vertical="center"/>
      <protection hidden="1"/>
    </xf>
    <xf numFmtId="0" fontId="0" fillId="33" borderId="44" xfId="53" applyFill="1" applyBorder="1" applyAlignment="1" applyProtection="1">
      <alignment horizontal="center" vertical="center"/>
      <protection hidden="1"/>
    </xf>
    <xf numFmtId="0" fontId="0" fillId="33" borderId="30" xfId="53" applyFill="1" applyBorder="1" applyAlignment="1" applyProtection="1">
      <alignment horizontal="center" vertical="center"/>
      <protection hidden="1"/>
    </xf>
    <xf numFmtId="0" fontId="0" fillId="33" borderId="31" xfId="53" applyFill="1" applyBorder="1" applyAlignment="1" applyProtection="1">
      <alignment horizontal="center" vertical="center"/>
      <protection hidden="1"/>
    </xf>
    <xf numFmtId="0" fontId="0" fillId="33" borderId="32" xfId="53" applyFill="1" applyBorder="1" applyAlignment="1" applyProtection="1">
      <alignment horizontal="center" vertical="center"/>
      <protection hidden="1"/>
    </xf>
    <xf numFmtId="0" fontId="0" fillId="33" borderId="33" xfId="53" applyFill="1" applyBorder="1" applyAlignment="1" applyProtection="1">
      <alignment horizontal="center" vertical="center"/>
      <protection hidden="1"/>
    </xf>
    <xf numFmtId="0" fontId="0" fillId="32" borderId="30" xfId="53" applyFont="1" applyFill="1" applyBorder="1" applyAlignment="1" applyProtection="1">
      <alignment horizontal="center" vertical="center"/>
      <protection hidden="1" locked="0"/>
    </xf>
    <xf numFmtId="0" fontId="0" fillId="32" borderId="31" xfId="53" applyFill="1" applyBorder="1" applyAlignment="1" applyProtection="1">
      <alignment horizontal="center" vertical="center"/>
      <protection hidden="1" locked="0"/>
    </xf>
    <xf numFmtId="0" fontId="0" fillId="32" borderId="32" xfId="53" applyFill="1" applyBorder="1" applyAlignment="1" applyProtection="1">
      <alignment horizontal="center" vertical="center"/>
      <protection hidden="1" locked="0"/>
    </xf>
    <xf numFmtId="0" fontId="0" fillId="32" borderId="31" xfId="53" applyFont="1" applyFill="1" applyBorder="1" applyAlignment="1" applyProtection="1">
      <alignment horizontal="center" vertical="center"/>
      <protection hidden="1" locked="0"/>
    </xf>
    <xf numFmtId="0" fontId="0" fillId="32" borderId="32" xfId="53" applyFont="1" applyFill="1" applyBorder="1" applyAlignment="1" applyProtection="1">
      <alignment horizontal="center" vertical="center"/>
      <protection hidden="1" locked="0"/>
    </xf>
    <xf numFmtId="0" fontId="0" fillId="33" borderId="61" xfId="53" applyFill="1" applyBorder="1" applyAlignment="1" applyProtection="1">
      <alignment horizontal="center" vertical="center"/>
      <protection hidden="1"/>
    </xf>
    <xf numFmtId="0" fontId="13" fillId="32" borderId="13" xfId="0" applyFont="1" applyFill="1" applyBorder="1" applyAlignment="1" applyProtection="1">
      <alignment horizontal="center" vertical="center"/>
      <protection hidden="1"/>
    </xf>
    <xf numFmtId="0" fontId="0" fillId="32" borderId="13" xfId="0" applyFill="1" applyBorder="1" applyAlignment="1" applyProtection="1">
      <alignment horizontal="center" vertical="center"/>
      <protection hidden="1"/>
    </xf>
    <xf numFmtId="0" fontId="0" fillId="32" borderId="14" xfId="0" applyFill="1" applyBorder="1" applyAlignment="1" applyProtection="1">
      <alignment horizontal="center" vertical="center"/>
      <protection hidden="1"/>
    </xf>
    <xf numFmtId="0" fontId="0" fillId="32" borderId="15" xfId="0" applyFill="1" applyBorder="1" applyAlignment="1" applyProtection="1">
      <alignment horizontal="center" vertical="center"/>
      <protection hidden="1"/>
    </xf>
    <xf numFmtId="0" fontId="13" fillId="32" borderId="0" xfId="0" applyFont="1" applyFill="1" applyBorder="1" applyAlignment="1" applyProtection="1">
      <alignment horizontal="center" vertical="center"/>
      <protection hidden="1"/>
    </xf>
    <xf numFmtId="0" fontId="0" fillId="32" borderId="39" xfId="0" applyFill="1" applyBorder="1" applyAlignment="1" applyProtection="1">
      <alignment horizontal="center"/>
      <protection hidden="1"/>
    </xf>
    <xf numFmtId="0" fontId="0" fillId="32" borderId="62" xfId="0" applyFill="1" applyBorder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left" vertical="center"/>
      <protection hidden="1"/>
    </xf>
    <xf numFmtId="0" fontId="3" fillId="32" borderId="18" xfId="0" applyFont="1" applyFill="1" applyBorder="1" applyAlignment="1" applyProtection="1">
      <alignment horizontal="center" vertical="center" wrapText="1"/>
      <protection hidden="1"/>
    </xf>
    <xf numFmtId="0" fontId="3" fillId="32" borderId="19" xfId="0" applyFont="1" applyFill="1" applyBorder="1" applyAlignment="1" applyProtection="1">
      <alignment horizontal="center" vertical="center" wrapText="1"/>
      <protection hidden="1"/>
    </xf>
    <xf numFmtId="0" fontId="0" fillId="32" borderId="14" xfId="0" applyFill="1" applyBorder="1" applyAlignment="1" applyProtection="1">
      <alignment horizontal="center" vertical="center"/>
      <protection hidden="1" locked="0"/>
    </xf>
    <xf numFmtId="0" fontId="0" fillId="32" borderId="15" xfId="0" applyFill="1" applyBorder="1" applyAlignment="1" applyProtection="1">
      <alignment horizontal="center" vertical="center"/>
      <protection hidden="1" locked="0"/>
    </xf>
    <xf numFmtId="0" fontId="0" fillId="32" borderId="11" xfId="0" applyFill="1" applyBorder="1" applyAlignment="1" applyProtection="1">
      <alignment horizontal="center" vertical="center"/>
      <protection hidden="1" locked="0"/>
    </xf>
    <xf numFmtId="0" fontId="0" fillId="32" borderId="12" xfId="0" applyFill="1" applyBorder="1" applyAlignment="1" applyProtection="1">
      <alignment horizontal="center" vertical="center"/>
      <protection hidden="1" locked="0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7" fillId="33" borderId="13" xfId="0" applyFont="1" applyFill="1" applyBorder="1" applyAlignment="1" applyProtection="1">
      <alignment horizontal="center" vertical="center"/>
      <protection hidden="1"/>
    </xf>
    <xf numFmtId="0" fontId="6" fillId="32" borderId="18" xfId="0" applyFont="1" applyFill="1" applyBorder="1" applyAlignment="1" applyProtection="1">
      <alignment horizontal="left" vertical="center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Border="1" applyAlignment="1" applyProtection="1">
      <alignment horizontal="left" vertical="center"/>
      <protection hidden="1"/>
    </xf>
    <xf numFmtId="0" fontId="12" fillId="32" borderId="18" xfId="0" applyFont="1" applyFill="1" applyBorder="1" applyAlignment="1" applyProtection="1">
      <alignment horizontal="right" vertical="top"/>
      <protection hidden="1"/>
    </xf>
    <xf numFmtId="0" fontId="12" fillId="32" borderId="0" xfId="0" applyFont="1" applyFill="1" applyBorder="1" applyAlignment="1" applyProtection="1">
      <alignment horizontal="right" vertical="top"/>
      <protection hidden="1"/>
    </xf>
    <xf numFmtId="0" fontId="14" fillId="32" borderId="0" xfId="0" applyFont="1" applyFill="1" applyAlignment="1" applyProtection="1">
      <alignment horizontal="left" vertical="center" wrapText="1"/>
      <protection hidden="1"/>
    </xf>
    <xf numFmtId="0" fontId="14" fillId="32" borderId="19" xfId="0" applyFont="1" applyFill="1" applyBorder="1" applyAlignment="1" applyProtection="1">
      <alignment horizontal="left" vertical="center" wrapText="1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0" fillId="32" borderId="39" xfId="0" applyFill="1" applyBorder="1" applyAlignment="1" applyProtection="1">
      <alignment horizontal="center" vertical="center"/>
      <protection hidden="1"/>
    </xf>
    <xf numFmtId="0" fontId="0" fillId="32" borderId="62" xfId="0" applyFill="1" applyBorder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horizontal="center" vertical="center"/>
      <protection hidden="1"/>
    </xf>
    <xf numFmtId="0" fontId="21" fillId="32" borderId="18" xfId="0" applyFont="1" applyFill="1" applyBorder="1" applyAlignment="1" applyProtection="1">
      <alignment horizontal="center" vertical="center"/>
      <protection hidden="1"/>
    </xf>
    <xf numFmtId="0" fontId="21" fillId="32" borderId="11" xfId="0" applyFont="1" applyFill="1" applyBorder="1" applyAlignment="1" applyProtection="1">
      <alignment horizontal="center" vertical="center"/>
      <protection hidden="1"/>
    </xf>
    <xf numFmtId="0" fontId="22" fillId="32" borderId="0" xfId="0" applyFont="1" applyFill="1" applyBorder="1" applyAlignment="1" applyProtection="1">
      <alignment horizontal="center" vertical="center"/>
      <protection hidden="1"/>
    </xf>
    <xf numFmtId="0" fontId="21" fillId="32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0" fontId="7" fillId="33" borderId="39" xfId="0" applyFont="1" applyFill="1" applyBorder="1" applyAlignment="1" applyProtection="1">
      <alignment horizontal="center" vertical="center"/>
      <protection hidden="1"/>
    </xf>
    <xf numFmtId="0" fontId="7" fillId="33" borderId="62" xfId="0" applyFont="1" applyFill="1" applyBorder="1" applyAlignment="1" applyProtection="1">
      <alignment horizontal="center" vertical="center"/>
      <protection hidden="1"/>
    </xf>
    <xf numFmtId="0" fontId="0" fillId="32" borderId="14" xfId="0" applyFont="1" applyFill="1" applyBorder="1" applyAlignment="1" applyProtection="1">
      <alignment horizontal="center" vertical="center"/>
      <protection locked="0"/>
    </xf>
    <xf numFmtId="0" fontId="0" fillId="32" borderId="18" xfId="0" applyFont="1" applyFill="1" applyBorder="1" applyAlignment="1" applyProtection="1">
      <alignment horizontal="center" vertical="center"/>
      <protection locked="0"/>
    </xf>
    <xf numFmtId="0" fontId="0" fillId="32" borderId="11" xfId="0" applyFont="1" applyFill="1" applyBorder="1" applyAlignment="1" applyProtection="1">
      <alignment horizontal="center" vertical="center"/>
      <protection locked="0"/>
    </xf>
    <xf numFmtId="0" fontId="0" fillId="32" borderId="19" xfId="0" applyFont="1" applyFill="1" applyBorder="1" applyAlignment="1" applyProtection="1">
      <alignment horizontal="right"/>
      <protection hidden="1"/>
    </xf>
    <xf numFmtId="0" fontId="14" fillId="32" borderId="14" xfId="0" applyFont="1" applyFill="1" applyBorder="1" applyAlignment="1" applyProtection="1">
      <alignment horizontal="left"/>
      <protection hidden="1"/>
    </xf>
    <xf numFmtId="0" fontId="14" fillId="32" borderId="18" xfId="0" applyFont="1" applyFill="1" applyBorder="1" applyAlignment="1" applyProtection="1">
      <alignment horizontal="left"/>
      <protection hidden="1"/>
    </xf>
    <xf numFmtId="0" fontId="14" fillId="32" borderId="11" xfId="0" applyFont="1" applyFill="1" applyBorder="1" applyAlignment="1" applyProtection="1">
      <alignment horizontal="left"/>
      <protection hidden="1"/>
    </xf>
    <xf numFmtId="0" fontId="14" fillId="32" borderId="14" xfId="0" applyFont="1" applyFill="1" applyBorder="1" applyAlignment="1" applyProtection="1">
      <alignment horizontal="center"/>
      <protection hidden="1"/>
    </xf>
    <xf numFmtId="0" fontId="14" fillId="32" borderId="18" xfId="0" applyFont="1" applyFill="1" applyBorder="1" applyAlignment="1" applyProtection="1">
      <alignment horizontal="center"/>
      <protection hidden="1"/>
    </xf>
    <xf numFmtId="0" fontId="14" fillId="32" borderId="11" xfId="0" applyFont="1" applyFill="1" applyBorder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14" fontId="0" fillId="32" borderId="15" xfId="0" applyNumberFormat="1" applyFill="1" applyBorder="1" applyAlignment="1" applyProtection="1">
      <alignment horizontal="center"/>
      <protection hidden="1" locked="0"/>
    </xf>
    <xf numFmtId="14" fontId="0" fillId="32" borderId="19" xfId="0" applyNumberFormat="1" applyFill="1" applyBorder="1" applyAlignment="1" applyProtection="1">
      <alignment horizontal="center"/>
      <protection hidden="1" locked="0"/>
    </xf>
    <xf numFmtId="14" fontId="0" fillId="32" borderId="12" xfId="0" applyNumberFormat="1" applyFill="1" applyBorder="1" applyAlignment="1" applyProtection="1">
      <alignment horizontal="center"/>
      <protection hidden="1" locked="0"/>
    </xf>
    <xf numFmtId="0" fontId="0" fillId="32" borderId="15" xfId="0" applyFont="1" applyFill="1" applyBorder="1" applyAlignment="1" applyProtection="1">
      <alignment horizontal="center"/>
      <protection locked="0"/>
    </xf>
    <xf numFmtId="0" fontId="0" fillId="32" borderId="19" xfId="0" applyFill="1" applyBorder="1" applyAlignment="1" applyProtection="1">
      <alignment horizontal="center"/>
      <protection locked="0"/>
    </xf>
    <xf numFmtId="0" fontId="0" fillId="32" borderId="12" xfId="0" applyFill="1" applyBorder="1" applyAlignment="1" applyProtection="1">
      <alignment horizontal="center"/>
      <protection locked="0"/>
    </xf>
    <xf numFmtId="0" fontId="6" fillId="32" borderId="19" xfId="0" applyFont="1" applyFill="1" applyBorder="1" applyAlignment="1" applyProtection="1">
      <alignment horizontal="left" vertical="center"/>
      <protection hidden="1"/>
    </xf>
    <xf numFmtId="0" fontId="0" fillId="32" borderId="15" xfId="0" applyFill="1" applyBorder="1" applyAlignment="1" applyProtection="1">
      <alignment horizontal="center"/>
      <protection locked="0"/>
    </xf>
    <xf numFmtId="0" fontId="14" fillId="32" borderId="14" xfId="0" applyFont="1" applyFill="1" applyBorder="1" applyAlignment="1" applyProtection="1">
      <alignment horizontal="center" vertical="center"/>
      <protection locked="0"/>
    </xf>
    <xf numFmtId="0" fontId="14" fillId="32" borderId="18" xfId="0" applyFont="1" applyFill="1" applyBorder="1" applyAlignment="1" applyProtection="1">
      <alignment horizontal="center" vertical="center"/>
      <protection locked="0"/>
    </xf>
    <xf numFmtId="0" fontId="6" fillId="32" borderId="17" xfId="0" applyFont="1" applyFill="1" applyBorder="1" applyAlignment="1" applyProtection="1">
      <alignment horizontal="left" vertical="center"/>
      <protection hidden="1"/>
    </xf>
    <xf numFmtId="0" fontId="6" fillId="32" borderId="12" xfId="0" applyFont="1" applyFill="1" applyBorder="1" applyAlignment="1" applyProtection="1">
      <alignment horizontal="left" vertical="center"/>
      <protection hidden="1"/>
    </xf>
    <xf numFmtId="0" fontId="0" fillId="33" borderId="13" xfId="0" applyFont="1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14" fillId="32" borderId="14" xfId="0" applyFont="1" applyFill="1" applyBorder="1" applyAlignment="1" applyProtection="1">
      <alignment horizontal="center" vertical="center" wrapText="1"/>
      <protection hidden="1"/>
    </xf>
    <xf numFmtId="0" fontId="14" fillId="32" borderId="18" xfId="0" applyFont="1" applyFill="1" applyBorder="1" applyAlignment="1" applyProtection="1">
      <alignment horizontal="center" vertical="center" wrapText="1"/>
      <protection hidden="1"/>
    </xf>
    <xf numFmtId="0" fontId="14" fillId="32" borderId="18" xfId="0" applyFont="1" applyFill="1" applyBorder="1" applyAlignment="1" applyProtection="1">
      <alignment horizontal="right" vertical="center"/>
      <protection hidden="1"/>
    </xf>
    <xf numFmtId="0" fontId="14" fillId="32" borderId="11" xfId="0" applyFont="1" applyFill="1" applyBorder="1" applyAlignment="1" applyProtection="1">
      <alignment horizontal="right" vertical="center"/>
      <protection hidden="1"/>
    </xf>
    <xf numFmtId="0" fontId="3" fillId="33" borderId="13" xfId="0" applyFont="1" applyFill="1" applyBorder="1" applyAlignment="1" applyProtection="1">
      <alignment horizontal="center" vertical="center"/>
      <protection hidden="1"/>
    </xf>
    <xf numFmtId="0" fontId="3" fillId="32" borderId="17" xfId="0" applyFont="1" applyFill="1" applyBorder="1" applyAlignment="1" applyProtection="1">
      <alignment horizontal="center" vertical="center"/>
      <protection hidden="1"/>
    </xf>
    <xf numFmtId="0" fontId="2" fillId="32" borderId="16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2" fillId="32" borderId="17" xfId="0" applyFont="1" applyFill="1" applyBorder="1" applyAlignment="1" applyProtection="1">
      <alignment horizontal="center" vertical="center"/>
      <protection hidden="1"/>
    </xf>
    <xf numFmtId="0" fontId="3" fillId="32" borderId="16" xfId="0" applyFont="1" applyFill="1" applyBorder="1" applyAlignment="1" applyProtection="1">
      <alignment horizontal="center" vertical="center"/>
      <protection hidden="1"/>
    </xf>
    <xf numFmtId="0" fontId="14" fillId="32" borderId="14" xfId="0" applyFont="1" applyFill="1" applyBorder="1" applyAlignment="1" applyProtection="1">
      <alignment horizontal="center" vertical="center"/>
      <protection hidden="1" locked="0"/>
    </xf>
    <xf numFmtId="0" fontId="14" fillId="32" borderId="18" xfId="0" applyFont="1" applyFill="1" applyBorder="1" applyAlignment="1" applyProtection="1">
      <alignment horizontal="center" vertical="center"/>
      <protection hidden="1" locked="0"/>
    </xf>
    <xf numFmtId="0" fontId="14" fillId="32" borderId="11" xfId="0" applyFont="1" applyFill="1" applyBorder="1" applyAlignment="1" applyProtection="1">
      <alignment horizontal="center" vertical="center"/>
      <protection hidden="1" locked="0"/>
    </xf>
    <xf numFmtId="0" fontId="0" fillId="33" borderId="39" xfId="0" applyFill="1" applyBorder="1" applyAlignment="1" applyProtection="1">
      <alignment horizontal="center"/>
      <protection hidden="1"/>
    </xf>
    <xf numFmtId="0" fontId="0" fillId="33" borderId="62" xfId="0" applyFill="1" applyBorder="1" applyAlignment="1" applyProtection="1">
      <alignment horizontal="center"/>
      <protection hidden="1"/>
    </xf>
    <xf numFmtId="0" fontId="0" fillId="32" borderId="15" xfId="0" applyFill="1" applyBorder="1" applyAlignment="1" applyProtection="1">
      <alignment horizontal="center"/>
      <protection hidden="1" locked="0"/>
    </xf>
    <xf numFmtId="0" fontId="0" fillId="32" borderId="19" xfId="0" applyFill="1" applyBorder="1" applyAlignment="1" applyProtection="1">
      <alignment horizontal="center"/>
      <protection hidden="1" locked="0"/>
    </xf>
    <xf numFmtId="0" fontId="0" fillId="32" borderId="12" xfId="0" applyFill="1" applyBorder="1" applyAlignment="1" applyProtection="1">
      <alignment horizontal="center"/>
      <protection hidden="1" locked="0"/>
    </xf>
    <xf numFmtId="0" fontId="0" fillId="32" borderId="15" xfId="0" applyFont="1" applyFill="1" applyBorder="1" applyAlignment="1" applyProtection="1">
      <alignment horizontal="center"/>
      <protection hidden="1"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BC44"/>
  <sheetViews>
    <sheetView tabSelected="1" zoomScalePageLayoutView="0" workbookViewId="0" topLeftCell="A1">
      <selection activeCell="A18" sqref="A18:R19"/>
    </sheetView>
  </sheetViews>
  <sheetFormatPr defaultColWidth="11.421875" defaultRowHeight="12.75"/>
  <cols>
    <col min="1" max="20" width="3.140625" style="59" customWidth="1"/>
    <col min="21" max="21" width="4.00390625" style="59" bestFit="1" customWidth="1"/>
    <col min="22" max="22" width="3.140625" style="59" customWidth="1"/>
    <col min="23" max="23" width="3.8515625" style="59" customWidth="1"/>
    <col min="24" max="24" width="1.28515625" style="59" hidden="1" customWidth="1"/>
    <col min="25" max="26" width="2.57421875" style="59" hidden="1" customWidth="1"/>
    <col min="27" max="48" width="3.140625" style="59" customWidth="1"/>
    <col min="49" max="49" width="3.8515625" style="59" customWidth="1"/>
    <col min="50" max="50" width="11.421875" style="59" hidden="1" customWidth="1"/>
    <col min="51" max="51" width="0.13671875" style="59" customWidth="1"/>
    <col min="52" max="52" width="2.57421875" style="59" hidden="1" customWidth="1"/>
    <col min="53" max="16384" width="11.421875" style="59" customWidth="1"/>
  </cols>
  <sheetData>
    <row r="1" spans="1:55" ht="24" customHeight="1" thickBot="1">
      <c r="A1" s="397" t="s">
        <v>164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56"/>
      <c r="AY1" s="57"/>
      <c r="AZ1" s="57"/>
      <c r="BA1" s="56"/>
      <c r="BB1" s="56"/>
      <c r="BC1" s="58"/>
    </row>
    <row r="2" spans="1:55" ht="12.75" customHeight="1">
      <c r="A2" s="399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1"/>
      <c r="U2" s="399" t="s">
        <v>2</v>
      </c>
      <c r="V2" s="400"/>
      <c r="W2" s="401"/>
      <c r="X2" s="399" t="s">
        <v>3</v>
      </c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1"/>
      <c r="AR2" s="399" t="s">
        <v>4</v>
      </c>
      <c r="AS2" s="400"/>
      <c r="AT2" s="400"/>
      <c r="AU2" s="400"/>
      <c r="AV2" s="400"/>
      <c r="AW2" s="401"/>
      <c r="AX2" s="56"/>
      <c r="AY2" s="57"/>
      <c r="AZ2" s="57"/>
      <c r="BA2" s="56"/>
      <c r="BB2" s="56"/>
      <c r="BC2" s="58"/>
    </row>
    <row r="3" spans="1:55" ht="30" customHeight="1" thickBot="1">
      <c r="A3" s="402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4"/>
      <c r="U3" s="402"/>
      <c r="V3" s="403"/>
      <c r="W3" s="404"/>
      <c r="X3" s="402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4"/>
      <c r="AR3" s="405"/>
      <c r="AS3" s="406"/>
      <c r="AT3" s="406"/>
      <c r="AU3" s="406"/>
      <c r="AV3" s="406"/>
      <c r="AW3" s="407"/>
      <c r="AX3" s="56"/>
      <c r="AY3" s="57"/>
      <c r="AZ3" s="57"/>
      <c r="BA3" s="56"/>
      <c r="BB3" s="56"/>
      <c r="BC3" s="58"/>
    </row>
    <row r="4" spans="1:55" ht="30" customHeight="1">
      <c r="A4" s="6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0"/>
      <c r="R4" s="5"/>
      <c r="S4" s="5"/>
      <c r="T4" s="5"/>
      <c r="U4" s="5"/>
      <c r="V4" s="5"/>
      <c r="W4" s="5"/>
      <c r="X4" s="5"/>
      <c r="Y4" s="61"/>
      <c r="Z4" s="61"/>
      <c r="AA4" s="5"/>
      <c r="AB4" s="5"/>
      <c r="AC4" s="5"/>
      <c r="AD4" s="5"/>
      <c r="AE4" s="5"/>
      <c r="AF4" s="5"/>
      <c r="AG4" s="5"/>
      <c r="AH4" s="5"/>
      <c r="AI4" s="6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6"/>
      <c r="AY4" s="57"/>
      <c r="AZ4" s="57"/>
      <c r="BA4" s="56"/>
      <c r="BB4" s="56"/>
      <c r="BC4" s="58"/>
    </row>
    <row r="5" spans="1:55" ht="21" thickBot="1">
      <c r="A5" s="396" t="s">
        <v>165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56"/>
      <c r="AY5" s="57"/>
      <c r="AZ5" s="57"/>
      <c r="BA5" s="56"/>
      <c r="BB5" s="56"/>
      <c r="BC5" s="58"/>
    </row>
    <row r="6" spans="1:55" ht="30" customHeight="1" thickBot="1">
      <c r="A6" s="6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0"/>
      <c r="R6" s="5"/>
      <c r="S6" s="5"/>
      <c r="T6" s="5"/>
      <c r="U6" s="5"/>
      <c r="V6" s="5"/>
      <c r="W6" s="5"/>
      <c r="X6" s="5"/>
      <c r="Y6" s="61"/>
      <c r="Z6" s="61"/>
      <c r="AA6" s="285" t="s">
        <v>117</v>
      </c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7"/>
      <c r="AX6" s="56"/>
      <c r="AY6" s="57"/>
      <c r="AZ6" s="57"/>
      <c r="BA6" s="56"/>
      <c r="BB6" s="56"/>
      <c r="BC6" s="58"/>
    </row>
    <row r="7" spans="1:55" ht="15" customHeight="1" thickBot="1">
      <c r="A7" s="288" t="s">
        <v>11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8" t="s">
        <v>6</v>
      </c>
      <c r="S7" s="309"/>
      <c r="T7" s="310"/>
      <c r="U7" s="309" t="s">
        <v>7</v>
      </c>
      <c r="V7" s="309"/>
      <c r="W7" s="310"/>
      <c r="X7" s="5"/>
      <c r="Y7" s="61"/>
      <c r="Z7" s="61"/>
      <c r="AA7" s="288" t="s">
        <v>85</v>
      </c>
      <c r="AB7" s="289"/>
      <c r="AC7" s="289"/>
      <c r="AD7" s="289"/>
      <c r="AE7" s="289"/>
      <c r="AF7" s="288" t="s">
        <v>118</v>
      </c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92"/>
      <c r="AX7" s="56"/>
      <c r="AY7" s="57"/>
      <c r="AZ7" s="57"/>
      <c r="BA7" s="56"/>
      <c r="BB7" s="56"/>
      <c r="BC7" s="58"/>
    </row>
    <row r="8" spans="1:55" ht="15" customHeight="1" thickBot="1">
      <c r="A8" s="306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11"/>
      <c r="S8" s="312"/>
      <c r="T8" s="313"/>
      <c r="U8" s="312"/>
      <c r="V8" s="312"/>
      <c r="W8" s="313"/>
      <c r="X8" s="62"/>
      <c r="Y8" s="63"/>
      <c r="Z8" s="63"/>
      <c r="AA8" s="290"/>
      <c r="AB8" s="291"/>
      <c r="AC8" s="291"/>
      <c r="AD8" s="291"/>
      <c r="AE8" s="291"/>
      <c r="AF8" s="290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3"/>
      <c r="AX8" s="56"/>
      <c r="AY8" s="57"/>
      <c r="AZ8" s="57"/>
      <c r="BA8" s="56"/>
      <c r="BB8" s="56"/>
      <c r="BC8" s="58"/>
    </row>
    <row r="9" spans="1:55" ht="15" customHeight="1">
      <c r="A9" s="69">
        <v>1</v>
      </c>
      <c r="B9" s="301">
        <f>A18</f>
        <v>0</v>
      </c>
      <c r="C9" s="301"/>
      <c r="D9" s="301"/>
      <c r="E9" s="301"/>
      <c r="F9" s="301"/>
      <c r="G9" s="301"/>
      <c r="H9" s="301"/>
      <c r="I9" s="13" t="s">
        <v>21</v>
      </c>
      <c r="J9" s="301">
        <f>A29</f>
        <v>0</v>
      </c>
      <c r="K9" s="301"/>
      <c r="L9" s="301"/>
      <c r="M9" s="301"/>
      <c r="N9" s="301"/>
      <c r="O9" s="301"/>
      <c r="P9" s="301"/>
      <c r="Q9" s="70">
        <v>3</v>
      </c>
      <c r="R9" s="314"/>
      <c r="S9" s="298" t="s">
        <v>10</v>
      </c>
      <c r="T9" s="303"/>
      <c r="U9" s="314"/>
      <c r="V9" s="298" t="s">
        <v>10</v>
      </c>
      <c r="W9" s="303"/>
      <c r="X9" s="66"/>
      <c r="Y9" s="67"/>
      <c r="Z9" s="181" t="s">
        <v>85</v>
      </c>
      <c r="AA9" s="315" t="s">
        <v>120</v>
      </c>
      <c r="AB9" s="316"/>
      <c r="AC9" s="316"/>
      <c r="AD9" s="316"/>
      <c r="AE9" s="317"/>
      <c r="AF9" s="321">
        <f>IF($AG$41=1,$A$41,IF($AG$42=1,$A$42,IF($AG$43=1,$A$43,IF($AG$44=1,$A$44,))))</f>
        <v>0</v>
      </c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3"/>
      <c r="AX9" s="56"/>
      <c r="AY9" s="57"/>
      <c r="AZ9" s="57"/>
      <c r="BA9" s="56"/>
      <c r="BB9" s="56"/>
      <c r="BC9" s="58"/>
    </row>
    <row r="10" spans="1:55" ht="15" customHeight="1">
      <c r="A10" s="72"/>
      <c r="B10" s="299"/>
      <c r="C10" s="299"/>
      <c r="D10" s="299"/>
      <c r="E10" s="299"/>
      <c r="F10" s="299"/>
      <c r="G10" s="299"/>
      <c r="H10" s="299"/>
      <c r="I10" s="158"/>
      <c r="J10" s="299"/>
      <c r="K10" s="299"/>
      <c r="L10" s="299"/>
      <c r="M10" s="299"/>
      <c r="N10" s="299"/>
      <c r="O10" s="299"/>
      <c r="P10" s="299"/>
      <c r="Q10" s="141">
        <v>2</v>
      </c>
      <c r="R10" s="295"/>
      <c r="S10" s="299"/>
      <c r="T10" s="304"/>
      <c r="U10" s="295"/>
      <c r="V10" s="299"/>
      <c r="W10" s="304"/>
      <c r="X10" s="278"/>
      <c r="Y10" s="279"/>
      <c r="Z10" s="279"/>
      <c r="AA10" s="318"/>
      <c r="AB10" s="319"/>
      <c r="AC10" s="319"/>
      <c r="AD10" s="319"/>
      <c r="AE10" s="320"/>
      <c r="AF10" s="324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6"/>
      <c r="AX10" s="56"/>
      <c r="AY10" s="57"/>
      <c r="AZ10" s="57"/>
      <c r="BA10" s="56"/>
      <c r="BB10" s="56"/>
      <c r="BC10" s="58"/>
    </row>
    <row r="11" spans="1:55" ht="15" customHeight="1">
      <c r="A11" s="64">
        <v>2</v>
      </c>
      <c r="B11" s="300">
        <f>$AA$18</f>
        <v>0</v>
      </c>
      <c r="C11" s="300"/>
      <c r="D11" s="300"/>
      <c r="E11" s="300"/>
      <c r="F11" s="300"/>
      <c r="G11" s="300"/>
      <c r="H11" s="300"/>
      <c r="I11" s="157" t="s">
        <v>21</v>
      </c>
      <c r="J11" s="300">
        <f>A29</f>
        <v>0</v>
      </c>
      <c r="K11" s="300"/>
      <c r="L11" s="300"/>
      <c r="M11" s="300"/>
      <c r="N11" s="300"/>
      <c r="O11" s="300"/>
      <c r="P11" s="300"/>
      <c r="Q11" s="68">
        <v>3</v>
      </c>
      <c r="R11" s="294"/>
      <c r="S11" s="300" t="s">
        <v>10</v>
      </c>
      <c r="T11" s="359"/>
      <c r="U11" s="294"/>
      <c r="V11" s="300" t="s">
        <v>10</v>
      </c>
      <c r="W11" s="359"/>
      <c r="X11" s="280"/>
      <c r="Y11" s="281"/>
      <c r="Z11" s="282"/>
      <c r="AA11" s="353" t="s">
        <v>122</v>
      </c>
      <c r="AB11" s="354"/>
      <c r="AC11" s="354"/>
      <c r="AD11" s="354"/>
      <c r="AE11" s="355"/>
      <c r="AF11" s="356">
        <f>IF($AG$41=2,$A$41,IF($AG$42=2,$A$42,IF($AG$43=2,$A$43,IF($AG$44=2,$A$44,))))</f>
        <v>0</v>
      </c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8"/>
      <c r="AZ11" s="57"/>
      <c r="BA11" s="56"/>
      <c r="BB11" s="56"/>
      <c r="BC11" s="58"/>
    </row>
    <row r="12" spans="1:55" ht="15" customHeight="1">
      <c r="A12" s="72"/>
      <c r="B12" s="299"/>
      <c r="C12" s="299"/>
      <c r="D12" s="299"/>
      <c r="E12" s="299"/>
      <c r="F12" s="299"/>
      <c r="G12" s="299"/>
      <c r="H12" s="299"/>
      <c r="I12" s="158"/>
      <c r="J12" s="299"/>
      <c r="K12" s="299"/>
      <c r="L12" s="299"/>
      <c r="M12" s="299"/>
      <c r="N12" s="299"/>
      <c r="O12" s="299"/>
      <c r="P12" s="299"/>
      <c r="Q12" s="145">
        <v>1</v>
      </c>
      <c r="R12" s="295"/>
      <c r="S12" s="299"/>
      <c r="T12" s="304"/>
      <c r="U12" s="295"/>
      <c r="V12" s="299"/>
      <c r="W12" s="304"/>
      <c r="X12" s="283"/>
      <c r="Y12" s="284"/>
      <c r="Z12" s="279"/>
      <c r="AA12" s="318"/>
      <c r="AB12" s="319"/>
      <c r="AC12" s="319"/>
      <c r="AD12" s="319"/>
      <c r="AE12" s="320"/>
      <c r="AF12" s="324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6"/>
      <c r="AZ12" s="57"/>
      <c r="BA12" s="56"/>
      <c r="BB12" s="56"/>
      <c r="BC12" s="58"/>
    </row>
    <row r="13" spans="1:55" ht="15" customHeight="1">
      <c r="A13" s="69">
        <v>1</v>
      </c>
      <c r="B13" s="301">
        <f>A18</f>
        <v>0</v>
      </c>
      <c r="C13" s="301"/>
      <c r="D13" s="301"/>
      <c r="E13" s="301"/>
      <c r="F13" s="301"/>
      <c r="G13" s="301"/>
      <c r="H13" s="301"/>
      <c r="I13" s="13" t="s">
        <v>21</v>
      </c>
      <c r="J13" s="301">
        <f>AA18</f>
        <v>0</v>
      </c>
      <c r="K13" s="301"/>
      <c r="L13" s="301"/>
      <c r="M13" s="301"/>
      <c r="N13" s="301"/>
      <c r="O13" s="301"/>
      <c r="P13" s="301"/>
      <c r="Q13" s="70">
        <v>2</v>
      </c>
      <c r="R13" s="296"/>
      <c r="S13" s="301" t="s">
        <v>10</v>
      </c>
      <c r="T13" s="331"/>
      <c r="U13" s="296"/>
      <c r="V13" s="301" t="s">
        <v>10</v>
      </c>
      <c r="W13" s="331"/>
      <c r="X13" s="66"/>
      <c r="Y13" s="67"/>
      <c r="Z13" s="67"/>
      <c r="AA13" s="341" t="s">
        <v>124</v>
      </c>
      <c r="AB13" s="342"/>
      <c r="AC13" s="342"/>
      <c r="AD13" s="342"/>
      <c r="AE13" s="343"/>
      <c r="AF13" s="347">
        <f>IF($AG$41=3,$A$41,IF($AG$42=3,$A$42,IF($AG$43=3,$A$43,IF($AG$44=3,$A$44,))))</f>
        <v>0</v>
      </c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9"/>
      <c r="AX13" s="56"/>
      <c r="AY13" s="57"/>
      <c r="AZ13" s="57"/>
      <c r="BA13" s="56"/>
      <c r="BB13" s="56"/>
      <c r="BC13" s="58"/>
    </row>
    <row r="14" spans="1:55" ht="15" customHeight="1" thickBot="1">
      <c r="A14" s="80"/>
      <c r="B14" s="302"/>
      <c r="C14" s="302"/>
      <c r="D14" s="302"/>
      <c r="E14" s="302"/>
      <c r="F14" s="302"/>
      <c r="G14" s="302"/>
      <c r="H14" s="302"/>
      <c r="I14" s="179"/>
      <c r="J14" s="302"/>
      <c r="K14" s="302"/>
      <c r="L14" s="302"/>
      <c r="M14" s="302"/>
      <c r="N14" s="302"/>
      <c r="O14" s="302"/>
      <c r="P14" s="302"/>
      <c r="Q14" s="142">
        <v>3</v>
      </c>
      <c r="R14" s="297"/>
      <c r="S14" s="302"/>
      <c r="T14" s="332"/>
      <c r="U14" s="297"/>
      <c r="V14" s="302"/>
      <c r="W14" s="332"/>
      <c r="X14" s="10"/>
      <c r="Y14" s="74"/>
      <c r="Z14" s="74"/>
      <c r="AA14" s="344"/>
      <c r="AB14" s="345"/>
      <c r="AC14" s="345"/>
      <c r="AD14" s="345"/>
      <c r="AE14" s="346"/>
      <c r="AF14" s="350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2"/>
      <c r="AX14" s="56"/>
      <c r="AY14" s="57"/>
      <c r="AZ14" s="57"/>
      <c r="BA14" s="56"/>
      <c r="BB14" s="56"/>
      <c r="BC14" s="58"/>
    </row>
    <row r="15" spans="1:55" s="56" customFormat="1" ht="30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13"/>
      <c r="Q15" s="33"/>
      <c r="R15" s="33"/>
      <c r="S15" s="33"/>
      <c r="T15" s="33"/>
      <c r="U15" s="33"/>
      <c r="V15" s="33"/>
      <c r="W15" s="33"/>
      <c r="X15" s="33"/>
      <c r="Y15" s="77"/>
      <c r="Z15" s="77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8"/>
      <c r="AY15" s="79"/>
      <c r="AZ15" s="79"/>
      <c r="BA15" s="78"/>
      <c r="BB15" s="78"/>
      <c r="BC15" s="58"/>
    </row>
    <row r="16" spans="1:55" s="56" customFormat="1" ht="20.25">
      <c r="A16" s="213" t="s">
        <v>163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Y16" s="57"/>
      <c r="AZ16" s="57"/>
      <c r="BC16" s="58"/>
    </row>
    <row r="17" spans="1:55" s="56" customFormat="1" ht="30" customHeight="1" thickBot="1">
      <c r="A17" s="40"/>
      <c r="B17" s="66"/>
      <c r="C17" s="66"/>
      <c r="D17" s="66"/>
      <c r="E17" s="33"/>
      <c r="F17" s="66"/>
      <c r="G17" s="66"/>
      <c r="H17" s="66"/>
      <c r="I17" s="10"/>
      <c r="J17" s="66"/>
      <c r="K17" s="33"/>
      <c r="L17" s="66"/>
      <c r="M17" s="66"/>
      <c r="N17" s="33"/>
      <c r="O17" s="66"/>
      <c r="P17" s="10"/>
      <c r="Q17" s="40"/>
      <c r="R17" s="66"/>
      <c r="S17" s="66"/>
      <c r="T17" s="66"/>
      <c r="U17" s="33"/>
      <c r="V17" s="66"/>
      <c r="W17" s="66"/>
      <c r="X17" s="66"/>
      <c r="Y17" s="67"/>
      <c r="Z17" s="67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Y17" s="57"/>
      <c r="AZ17" s="57"/>
      <c r="BC17" s="58"/>
    </row>
    <row r="18" spans="1:55" s="56" customFormat="1" ht="15" customHeight="1">
      <c r="A18" s="384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8" t="s">
        <v>94</v>
      </c>
      <c r="T18" s="388"/>
      <c r="U18" s="388"/>
      <c r="V18" s="388"/>
      <c r="W18" s="389"/>
      <c r="X18" s="83"/>
      <c r="Y18" s="77"/>
      <c r="Z18" s="77"/>
      <c r="AA18" s="384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8" t="s">
        <v>95</v>
      </c>
      <c r="AT18" s="388"/>
      <c r="AU18" s="388"/>
      <c r="AV18" s="388"/>
      <c r="AW18" s="389"/>
      <c r="AY18" s="57"/>
      <c r="AZ18" s="57"/>
      <c r="BC18" s="58"/>
    </row>
    <row r="19" spans="1:55" s="56" customFormat="1" ht="15" customHeight="1" thickBot="1">
      <c r="A19" s="386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83"/>
      <c r="T19" s="83"/>
      <c r="U19" s="83"/>
      <c r="V19" s="83"/>
      <c r="W19" s="84"/>
      <c r="X19" s="83"/>
      <c r="Y19" s="77"/>
      <c r="Z19" s="77"/>
      <c r="AA19" s="394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83"/>
      <c r="AT19" s="83"/>
      <c r="AU19" s="83"/>
      <c r="AV19" s="83"/>
      <c r="AW19" s="84"/>
      <c r="AY19" s="57"/>
      <c r="AZ19" s="57"/>
      <c r="BC19" s="58"/>
    </row>
    <row r="20" spans="1:55" s="56" customFormat="1" ht="15" customHeight="1">
      <c r="A20" s="288" t="s">
        <v>11</v>
      </c>
      <c r="B20" s="305"/>
      <c r="C20" s="305"/>
      <c r="D20" s="305"/>
      <c r="E20" s="305"/>
      <c r="F20" s="288" t="s">
        <v>96</v>
      </c>
      <c r="G20" s="305"/>
      <c r="H20" s="305"/>
      <c r="I20" s="305"/>
      <c r="J20" s="305"/>
      <c r="K20" s="305"/>
      <c r="L20" s="288" t="s">
        <v>6</v>
      </c>
      <c r="M20" s="305"/>
      <c r="N20" s="305"/>
      <c r="O20" s="305"/>
      <c r="P20" s="305"/>
      <c r="Q20" s="381"/>
      <c r="R20" s="288" t="s">
        <v>7</v>
      </c>
      <c r="S20" s="305"/>
      <c r="T20" s="305"/>
      <c r="U20" s="305"/>
      <c r="V20" s="305"/>
      <c r="W20" s="381"/>
      <c r="X20" s="85"/>
      <c r="Y20" s="86"/>
      <c r="Z20" s="86"/>
      <c r="AA20" s="288" t="s">
        <v>11</v>
      </c>
      <c r="AB20" s="305"/>
      <c r="AC20" s="305"/>
      <c r="AD20" s="305"/>
      <c r="AE20" s="305"/>
      <c r="AF20" s="288" t="s">
        <v>96</v>
      </c>
      <c r="AG20" s="305"/>
      <c r="AH20" s="305"/>
      <c r="AI20" s="305"/>
      <c r="AJ20" s="305"/>
      <c r="AK20" s="305"/>
      <c r="AL20" s="288" t="s">
        <v>6</v>
      </c>
      <c r="AM20" s="305"/>
      <c r="AN20" s="305"/>
      <c r="AO20" s="305"/>
      <c r="AP20" s="305"/>
      <c r="AQ20" s="381"/>
      <c r="AR20" s="288" t="s">
        <v>7</v>
      </c>
      <c r="AS20" s="305"/>
      <c r="AT20" s="305"/>
      <c r="AU20" s="305"/>
      <c r="AV20" s="305"/>
      <c r="AW20" s="381"/>
      <c r="AY20" s="57"/>
      <c r="AZ20" s="57"/>
      <c r="BC20" s="58"/>
    </row>
    <row r="21" spans="1:55" s="56" customFormat="1" ht="15" customHeight="1" thickBot="1">
      <c r="A21" s="306"/>
      <c r="B21" s="307"/>
      <c r="C21" s="307"/>
      <c r="D21" s="307"/>
      <c r="E21" s="307"/>
      <c r="F21" s="306"/>
      <c r="G21" s="307"/>
      <c r="H21" s="307"/>
      <c r="I21" s="307"/>
      <c r="J21" s="307"/>
      <c r="K21" s="307"/>
      <c r="L21" s="306"/>
      <c r="M21" s="307"/>
      <c r="N21" s="307"/>
      <c r="O21" s="307"/>
      <c r="P21" s="307"/>
      <c r="Q21" s="365"/>
      <c r="R21" s="306"/>
      <c r="S21" s="307"/>
      <c r="T21" s="307"/>
      <c r="U21" s="307"/>
      <c r="V21" s="307"/>
      <c r="W21" s="365"/>
      <c r="X21" s="85"/>
      <c r="Y21" s="86"/>
      <c r="Z21" s="86"/>
      <c r="AA21" s="306"/>
      <c r="AB21" s="307"/>
      <c r="AC21" s="307"/>
      <c r="AD21" s="307"/>
      <c r="AE21" s="307"/>
      <c r="AF21" s="306"/>
      <c r="AG21" s="307"/>
      <c r="AH21" s="307"/>
      <c r="AI21" s="307"/>
      <c r="AJ21" s="307"/>
      <c r="AK21" s="307"/>
      <c r="AL21" s="306"/>
      <c r="AM21" s="307"/>
      <c r="AN21" s="307"/>
      <c r="AO21" s="307"/>
      <c r="AP21" s="307"/>
      <c r="AQ21" s="365"/>
      <c r="AR21" s="306"/>
      <c r="AS21" s="307"/>
      <c r="AT21" s="307"/>
      <c r="AU21" s="307"/>
      <c r="AV21" s="307"/>
      <c r="AW21" s="365"/>
      <c r="AY21" s="57"/>
      <c r="AZ21" s="57"/>
      <c r="BC21" s="58"/>
    </row>
    <row r="22" spans="1:55" s="56" customFormat="1" ht="15" customHeight="1">
      <c r="A22" s="315" t="s">
        <v>97</v>
      </c>
      <c r="B22" s="316"/>
      <c r="C22" s="316"/>
      <c r="D22" s="316"/>
      <c r="E22" s="317"/>
      <c r="F22" s="368">
        <f>IF(AND(L22=0,P22=0,R22=0,V22=0),0,IF(L22=P22,1,IF(L22&gt;P22,2,0)))</f>
        <v>0</v>
      </c>
      <c r="G22" s="368"/>
      <c r="H22" s="370" t="s">
        <v>10</v>
      </c>
      <c r="I22" s="368"/>
      <c r="J22" s="368">
        <f>IF(AND(L22=0,P22=0,R22=0,V22=0),0,IF(L22=P22,1,IF(L22&lt;P22,2,0)))</f>
        <v>0</v>
      </c>
      <c r="K22" s="368"/>
      <c r="L22" s="393">
        <f>R13</f>
        <v>0</v>
      </c>
      <c r="M22" s="368"/>
      <c r="N22" s="370" t="s">
        <v>10</v>
      </c>
      <c r="O22" s="368"/>
      <c r="P22" s="368">
        <f>T13</f>
        <v>0</v>
      </c>
      <c r="Q22" s="382"/>
      <c r="R22" s="393">
        <f>U13</f>
        <v>0</v>
      </c>
      <c r="S22" s="368"/>
      <c r="T22" s="370" t="s">
        <v>10</v>
      </c>
      <c r="U22" s="368"/>
      <c r="V22" s="368">
        <f>W13</f>
        <v>0</v>
      </c>
      <c r="W22" s="382"/>
      <c r="X22" s="83"/>
      <c r="Y22" s="368">
        <f>R22*L22</f>
        <v>0</v>
      </c>
      <c r="Z22" s="382">
        <v>0</v>
      </c>
      <c r="AA22" s="315" t="s">
        <v>98</v>
      </c>
      <c r="AB22" s="316"/>
      <c r="AC22" s="316"/>
      <c r="AD22" s="316"/>
      <c r="AE22" s="317"/>
      <c r="AF22" s="368">
        <f>IF(AND(AL22=0,AP22=0,AR22=0,AV22=0),0,IF(AL22=AP22,1,IF(AL22&gt;AP22,2,0)))</f>
        <v>0</v>
      </c>
      <c r="AG22" s="368"/>
      <c r="AH22" s="370" t="s">
        <v>10</v>
      </c>
      <c r="AI22" s="368"/>
      <c r="AJ22" s="368">
        <f>IF(AND(AL22=0,AP22=0,AR22=0,AV22=0),0,IF(AL22=AP22,1,IF(AL22&lt;AP22,2,0)))</f>
        <v>0</v>
      </c>
      <c r="AK22" s="368"/>
      <c r="AL22" s="393">
        <f>T13</f>
        <v>0</v>
      </c>
      <c r="AM22" s="368"/>
      <c r="AN22" s="370" t="s">
        <v>10</v>
      </c>
      <c r="AO22" s="368"/>
      <c r="AP22" s="368">
        <f>R13</f>
        <v>0</v>
      </c>
      <c r="AQ22" s="382"/>
      <c r="AR22" s="393">
        <f>W13</f>
        <v>0</v>
      </c>
      <c r="AS22" s="368"/>
      <c r="AT22" s="370" t="s">
        <v>10</v>
      </c>
      <c r="AU22" s="368"/>
      <c r="AV22" s="368">
        <f>U13</f>
        <v>0</v>
      </c>
      <c r="AW22" s="382"/>
      <c r="AY22" s="392">
        <f>AR22*AL22</f>
        <v>0</v>
      </c>
      <c r="AZ22" s="383">
        <f>AV22*AP22</f>
        <v>0</v>
      </c>
      <c r="BC22" s="58"/>
    </row>
    <row r="23" spans="1:55" s="56" customFormat="1" ht="15" customHeight="1" thickBot="1">
      <c r="A23" s="344"/>
      <c r="B23" s="345"/>
      <c r="C23" s="345"/>
      <c r="D23" s="345"/>
      <c r="E23" s="346"/>
      <c r="F23" s="369"/>
      <c r="G23" s="369"/>
      <c r="H23" s="369"/>
      <c r="I23" s="369"/>
      <c r="J23" s="369"/>
      <c r="K23" s="369"/>
      <c r="L23" s="391"/>
      <c r="M23" s="369"/>
      <c r="N23" s="369"/>
      <c r="O23" s="369"/>
      <c r="P23" s="369"/>
      <c r="Q23" s="380"/>
      <c r="R23" s="391"/>
      <c r="S23" s="369"/>
      <c r="T23" s="369"/>
      <c r="U23" s="369"/>
      <c r="V23" s="369"/>
      <c r="W23" s="380"/>
      <c r="X23" s="83"/>
      <c r="Y23" s="368"/>
      <c r="Z23" s="382"/>
      <c r="AA23" s="344"/>
      <c r="AB23" s="345"/>
      <c r="AC23" s="345"/>
      <c r="AD23" s="345"/>
      <c r="AE23" s="346"/>
      <c r="AF23" s="369"/>
      <c r="AG23" s="369"/>
      <c r="AH23" s="369"/>
      <c r="AI23" s="369"/>
      <c r="AJ23" s="369"/>
      <c r="AK23" s="369"/>
      <c r="AL23" s="391"/>
      <c r="AM23" s="369"/>
      <c r="AN23" s="369"/>
      <c r="AO23" s="369"/>
      <c r="AP23" s="369"/>
      <c r="AQ23" s="380"/>
      <c r="AR23" s="391"/>
      <c r="AS23" s="369"/>
      <c r="AT23" s="369"/>
      <c r="AU23" s="369"/>
      <c r="AV23" s="369"/>
      <c r="AW23" s="380"/>
      <c r="AY23" s="392"/>
      <c r="AZ23" s="383"/>
      <c r="BC23" s="58"/>
    </row>
    <row r="24" spans="1:55" s="56" customFormat="1" ht="15" customHeight="1">
      <c r="A24" s="315" t="s">
        <v>99</v>
      </c>
      <c r="B24" s="316"/>
      <c r="C24" s="316"/>
      <c r="D24" s="316"/>
      <c r="E24" s="317"/>
      <c r="F24" s="368">
        <f>IF(AND(L24=0,P24=0,R24=0,V24=0),0,IF(L24=P24,1,IF(L24&gt;P24,2,0)))</f>
        <v>0</v>
      </c>
      <c r="G24" s="368"/>
      <c r="H24" s="370" t="s">
        <v>10</v>
      </c>
      <c r="I24" s="368"/>
      <c r="J24" s="368">
        <f>IF(AND(L24=0,P24=0,R24=0,V24=0),0,IF(L24=P24,1,IF(L24&lt;P24,2,0)))</f>
        <v>0</v>
      </c>
      <c r="K24" s="368"/>
      <c r="L24" s="390">
        <f>R9</f>
        <v>0</v>
      </c>
      <c r="M24" s="372"/>
      <c r="N24" s="374" t="s">
        <v>10</v>
      </c>
      <c r="O24" s="372"/>
      <c r="P24" s="372">
        <f>T9</f>
        <v>0</v>
      </c>
      <c r="Q24" s="379"/>
      <c r="R24" s="390">
        <f>U9</f>
        <v>0</v>
      </c>
      <c r="S24" s="372"/>
      <c r="T24" s="374" t="s">
        <v>10</v>
      </c>
      <c r="U24" s="372"/>
      <c r="V24" s="372">
        <f>W9</f>
        <v>0</v>
      </c>
      <c r="W24" s="379"/>
      <c r="X24" s="83"/>
      <c r="Y24" s="368">
        <f>R24*L24</f>
        <v>0</v>
      </c>
      <c r="Z24" s="382">
        <f>V24*P24</f>
        <v>0</v>
      </c>
      <c r="AA24" s="315" t="s">
        <v>100</v>
      </c>
      <c r="AB24" s="316"/>
      <c r="AC24" s="316"/>
      <c r="AD24" s="316"/>
      <c r="AE24" s="317"/>
      <c r="AF24" s="368">
        <f>IF(AND(AL24=0,AP24=0,AR24=0,AV24=0),0,IF(AL24=AP24,1,IF(AL24&gt;AP24,2,0)))</f>
        <v>0</v>
      </c>
      <c r="AG24" s="368"/>
      <c r="AH24" s="370" t="s">
        <v>10</v>
      </c>
      <c r="AI24" s="368"/>
      <c r="AJ24" s="368">
        <f>IF(AND(AL24=0,AP24=0,AR24=0,AV24=0),0,IF(AL24=AP24,1,IF(AL24&lt;AP24,2,0)))</f>
        <v>0</v>
      </c>
      <c r="AK24" s="368"/>
      <c r="AL24" s="390">
        <f>R11</f>
        <v>0</v>
      </c>
      <c r="AM24" s="372"/>
      <c r="AN24" s="374" t="s">
        <v>10</v>
      </c>
      <c r="AO24" s="372"/>
      <c r="AP24" s="372">
        <f>T11</f>
        <v>0</v>
      </c>
      <c r="AQ24" s="379"/>
      <c r="AR24" s="390">
        <f>U11</f>
        <v>0</v>
      </c>
      <c r="AS24" s="372"/>
      <c r="AT24" s="374" t="s">
        <v>10</v>
      </c>
      <c r="AU24" s="372"/>
      <c r="AV24" s="372">
        <f>W11</f>
        <v>0</v>
      </c>
      <c r="AW24" s="379"/>
      <c r="AY24" s="392">
        <f>AR24*AL24</f>
        <v>0</v>
      </c>
      <c r="AZ24" s="383">
        <f>AV24*AP24</f>
        <v>0</v>
      </c>
      <c r="BC24" s="58"/>
    </row>
    <row r="25" spans="1:55" s="56" customFormat="1" ht="15" customHeight="1" thickBot="1">
      <c r="A25" s="344"/>
      <c r="B25" s="345"/>
      <c r="C25" s="345"/>
      <c r="D25" s="345"/>
      <c r="E25" s="346"/>
      <c r="F25" s="369"/>
      <c r="G25" s="369"/>
      <c r="H25" s="369"/>
      <c r="I25" s="369"/>
      <c r="J25" s="369"/>
      <c r="K25" s="369"/>
      <c r="L25" s="391"/>
      <c r="M25" s="369"/>
      <c r="N25" s="369"/>
      <c r="O25" s="369"/>
      <c r="P25" s="369"/>
      <c r="Q25" s="380"/>
      <c r="R25" s="391"/>
      <c r="S25" s="369"/>
      <c r="T25" s="369"/>
      <c r="U25" s="369"/>
      <c r="V25" s="369"/>
      <c r="W25" s="380"/>
      <c r="X25" s="83"/>
      <c r="Y25" s="368"/>
      <c r="Z25" s="382"/>
      <c r="AA25" s="344"/>
      <c r="AB25" s="345"/>
      <c r="AC25" s="345"/>
      <c r="AD25" s="345"/>
      <c r="AE25" s="346"/>
      <c r="AF25" s="369"/>
      <c r="AG25" s="369"/>
      <c r="AH25" s="369"/>
      <c r="AI25" s="369"/>
      <c r="AJ25" s="369"/>
      <c r="AK25" s="369"/>
      <c r="AL25" s="391"/>
      <c r="AM25" s="369"/>
      <c r="AN25" s="369"/>
      <c r="AO25" s="369"/>
      <c r="AP25" s="369"/>
      <c r="AQ25" s="380"/>
      <c r="AR25" s="391"/>
      <c r="AS25" s="369"/>
      <c r="AT25" s="369"/>
      <c r="AU25" s="369"/>
      <c r="AV25" s="369"/>
      <c r="AW25" s="380"/>
      <c r="AX25" s="78"/>
      <c r="AY25" s="392"/>
      <c r="AZ25" s="383"/>
      <c r="BA25" s="78"/>
      <c r="BB25" s="78"/>
      <c r="BC25" s="58"/>
    </row>
    <row r="26" spans="1:55" s="56" customFormat="1" ht="15" customHeight="1">
      <c r="A26" s="362" t="s">
        <v>105</v>
      </c>
      <c r="B26" s="363"/>
      <c r="C26" s="363"/>
      <c r="D26" s="363"/>
      <c r="E26" s="364"/>
      <c r="F26" s="366">
        <f>SUM(F22:G25)</f>
        <v>0</v>
      </c>
      <c r="G26" s="337"/>
      <c r="H26" s="336" t="s">
        <v>10</v>
      </c>
      <c r="I26" s="337"/>
      <c r="J26" s="337">
        <f>SUM(J22:K25)</f>
        <v>0</v>
      </c>
      <c r="K26" s="339"/>
      <c r="L26" s="337">
        <f>SUM(L22:M25)</f>
        <v>0</v>
      </c>
      <c r="M26" s="337"/>
      <c r="N26" s="336" t="s">
        <v>10</v>
      </c>
      <c r="O26" s="337"/>
      <c r="P26" s="337">
        <f>SUM(P22:Q25)</f>
        <v>0</v>
      </c>
      <c r="Q26" s="339"/>
      <c r="R26" s="366">
        <f>SUM(R22:S25)</f>
        <v>0</v>
      </c>
      <c r="S26" s="337"/>
      <c r="T26" s="336" t="s">
        <v>10</v>
      </c>
      <c r="U26" s="337"/>
      <c r="V26" s="337">
        <f>SUM(V22:W25)</f>
        <v>0</v>
      </c>
      <c r="W26" s="339"/>
      <c r="X26" s="85"/>
      <c r="Y26" s="361"/>
      <c r="Z26" s="360"/>
      <c r="AA26" s="362" t="s">
        <v>105</v>
      </c>
      <c r="AB26" s="363"/>
      <c r="AC26" s="363"/>
      <c r="AD26" s="363"/>
      <c r="AE26" s="364"/>
      <c r="AF26" s="366">
        <f>SUM(AF22:AG25)</f>
        <v>0</v>
      </c>
      <c r="AG26" s="337"/>
      <c r="AH26" s="336" t="s">
        <v>10</v>
      </c>
      <c r="AI26" s="337"/>
      <c r="AJ26" s="337">
        <f>SUM(AJ22:AK25)</f>
        <v>0</v>
      </c>
      <c r="AK26" s="337"/>
      <c r="AL26" s="366">
        <f>SUM(AL22:AM25)</f>
        <v>0</v>
      </c>
      <c r="AM26" s="337"/>
      <c r="AN26" s="336" t="s">
        <v>10</v>
      </c>
      <c r="AO26" s="337"/>
      <c r="AP26" s="337">
        <f>SUM(AP22:AQ25)</f>
        <v>0</v>
      </c>
      <c r="AQ26" s="339"/>
      <c r="AR26" s="366">
        <f>SUM(AR22:AS25)</f>
        <v>0</v>
      </c>
      <c r="AS26" s="337"/>
      <c r="AT26" s="336" t="s">
        <v>10</v>
      </c>
      <c r="AU26" s="337"/>
      <c r="AV26" s="337">
        <f>SUM(AV22:AW25)</f>
        <v>0</v>
      </c>
      <c r="AW26" s="339"/>
      <c r="AY26" s="383"/>
      <c r="AZ26" s="383"/>
      <c r="BC26" s="58"/>
    </row>
    <row r="27" spans="1:55" s="56" customFormat="1" ht="15" customHeight="1" thickBot="1">
      <c r="A27" s="306"/>
      <c r="B27" s="307"/>
      <c r="C27" s="307"/>
      <c r="D27" s="307"/>
      <c r="E27" s="365"/>
      <c r="F27" s="367"/>
      <c r="G27" s="338"/>
      <c r="H27" s="338"/>
      <c r="I27" s="338"/>
      <c r="J27" s="338"/>
      <c r="K27" s="340"/>
      <c r="L27" s="338"/>
      <c r="M27" s="338"/>
      <c r="N27" s="338"/>
      <c r="O27" s="338"/>
      <c r="P27" s="338"/>
      <c r="Q27" s="340"/>
      <c r="R27" s="367"/>
      <c r="S27" s="338"/>
      <c r="T27" s="338"/>
      <c r="U27" s="338"/>
      <c r="V27" s="338"/>
      <c r="W27" s="340"/>
      <c r="X27" s="85"/>
      <c r="Y27" s="361"/>
      <c r="Z27" s="360"/>
      <c r="AA27" s="306"/>
      <c r="AB27" s="307"/>
      <c r="AC27" s="307"/>
      <c r="AD27" s="307"/>
      <c r="AE27" s="365"/>
      <c r="AF27" s="367"/>
      <c r="AG27" s="338"/>
      <c r="AH27" s="338"/>
      <c r="AI27" s="338"/>
      <c r="AJ27" s="338"/>
      <c r="AK27" s="338"/>
      <c r="AL27" s="367"/>
      <c r="AM27" s="338"/>
      <c r="AN27" s="338"/>
      <c r="AO27" s="338"/>
      <c r="AP27" s="338"/>
      <c r="AQ27" s="340"/>
      <c r="AR27" s="367"/>
      <c r="AS27" s="338"/>
      <c r="AT27" s="338"/>
      <c r="AU27" s="338"/>
      <c r="AV27" s="338"/>
      <c r="AW27" s="340"/>
      <c r="AY27" s="383"/>
      <c r="AZ27" s="383"/>
      <c r="BC27" s="58"/>
    </row>
    <row r="28" spans="1:55" s="56" customFormat="1" ht="30" customHeight="1" thickBo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77"/>
      <c r="Z28" s="77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Y28" s="57"/>
      <c r="AZ28" s="57"/>
      <c r="BC28" s="58"/>
    </row>
    <row r="29" spans="1:55" s="56" customFormat="1" ht="15" customHeight="1">
      <c r="A29" s="384"/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8" t="s">
        <v>106</v>
      </c>
      <c r="T29" s="388"/>
      <c r="U29" s="388"/>
      <c r="V29" s="388"/>
      <c r="W29" s="389"/>
      <c r="X29" s="83"/>
      <c r="Y29" s="77"/>
      <c r="Z29" s="77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Y29" s="57"/>
      <c r="AZ29" s="57"/>
      <c r="BC29" s="58"/>
    </row>
    <row r="30" spans="1:55" s="56" customFormat="1" ht="15" customHeight="1" thickBot="1">
      <c r="A30" s="386"/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83"/>
      <c r="T30" s="83"/>
      <c r="U30" s="83"/>
      <c r="V30" s="83"/>
      <c r="W30" s="84"/>
      <c r="X30" s="83"/>
      <c r="Y30" s="77"/>
      <c r="Z30" s="77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Y30" s="57"/>
      <c r="AZ30" s="57"/>
      <c r="BC30" s="58"/>
    </row>
    <row r="31" spans="1:55" s="56" customFormat="1" ht="15" customHeight="1">
      <c r="A31" s="288" t="s">
        <v>11</v>
      </c>
      <c r="B31" s="305"/>
      <c r="C31" s="305"/>
      <c r="D31" s="305"/>
      <c r="E31" s="381"/>
      <c r="F31" s="305" t="s">
        <v>96</v>
      </c>
      <c r="G31" s="305"/>
      <c r="H31" s="305"/>
      <c r="I31" s="305"/>
      <c r="J31" s="305"/>
      <c r="K31" s="381"/>
      <c r="L31" s="288" t="s">
        <v>6</v>
      </c>
      <c r="M31" s="305"/>
      <c r="N31" s="305"/>
      <c r="O31" s="305"/>
      <c r="P31" s="305"/>
      <c r="Q31" s="381"/>
      <c r="R31" s="288" t="s">
        <v>7</v>
      </c>
      <c r="S31" s="305"/>
      <c r="T31" s="305"/>
      <c r="U31" s="305"/>
      <c r="V31" s="305"/>
      <c r="W31" s="381"/>
      <c r="X31" s="85"/>
      <c r="Y31" s="86"/>
      <c r="Z31" s="86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Y31" s="57"/>
      <c r="AZ31" s="57"/>
      <c r="BC31" s="58"/>
    </row>
    <row r="32" spans="1:55" s="56" customFormat="1" ht="15" customHeight="1" thickBot="1">
      <c r="A32" s="306"/>
      <c r="B32" s="307"/>
      <c r="C32" s="307"/>
      <c r="D32" s="307"/>
      <c r="E32" s="365"/>
      <c r="F32" s="307"/>
      <c r="G32" s="307"/>
      <c r="H32" s="307"/>
      <c r="I32" s="307"/>
      <c r="J32" s="307"/>
      <c r="K32" s="365"/>
      <c r="L32" s="306"/>
      <c r="M32" s="307"/>
      <c r="N32" s="307"/>
      <c r="O32" s="307"/>
      <c r="P32" s="307"/>
      <c r="Q32" s="365"/>
      <c r="R32" s="306"/>
      <c r="S32" s="307"/>
      <c r="T32" s="307"/>
      <c r="U32" s="307"/>
      <c r="V32" s="307"/>
      <c r="W32" s="365"/>
      <c r="X32" s="85"/>
      <c r="Y32" s="86"/>
      <c r="Z32" s="86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87"/>
      <c r="AY32" s="57"/>
      <c r="AZ32" s="57"/>
      <c r="BC32" s="58"/>
    </row>
    <row r="33" spans="1:55" s="56" customFormat="1" ht="15" customHeight="1">
      <c r="A33" s="315" t="s">
        <v>108</v>
      </c>
      <c r="B33" s="316"/>
      <c r="C33" s="316"/>
      <c r="D33" s="316"/>
      <c r="E33" s="317"/>
      <c r="F33" s="368">
        <f>IF(AND(L33=0,P33=0,R33=0,V33=0),0,IF(L33=P33,1,IF(L33&gt;P33,2,0)))</f>
        <v>0</v>
      </c>
      <c r="G33" s="368"/>
      <c r="H33" s="370" t="s">
        <v>10</v>
      </c>
      <c r="I33" s="368"/>
      <c r="J33" s="368">
        <f>IF(AND(L33=0,P33=0,R33=0,V33=0),0,IF(L33=P33,1,IF(L33&lt;P33,2,0)))</f>
        <v>0</v>
      </c>
      <c r="K33" s="368"/>
      <c r="L33" s="375">
        <f>T9</f>
        <v>0</v>
      </c>
      <c r="M33" s="368"/>
      <c r="N33" s="370" t="s">
        <v>10</v>
      </c>
      <c r="O33" s="368"/>
      <c r="P33" s="368">
        <f>R9</f>
        <v>0</v>
      </c>
      <c r="Q33" s="376"/>
      <c r="R33" s="368">
        <f>W9</f>
        <v>0</v>
      </c>
      <c r="S33" s="368"/>
      <c r="T33" s="370" t="s">
        <v>10</v>
      </c>
      <c r="U33" s="368"/>
      <c r="V33" s="368">
        <f>U9</f>
        <v>0</v>
      </c>
      <c r="W33" s="382"/>
      <c r="X33" s="83"/>
      <c r="Y33" s="368">
        <f>R33*L33</f>
        <v>0</v>
      </c>
      <c r="Z33" s="368">
        <f>V33*P33</f>
        <v>0</v>
      </c>
      <c r="AA33" s="184"/>
      <c r="AB33" s="184"/>
      <c r="AC33" s="184"/>
      <c r="AD33" s="184"/>
      <c r="AE33" s="184"/>
      <c r="AF33" s="77"/>
      <c r="AG33" s="77"/>
      <c r="AH33" s="185"/>
      <c r="AI33" s="185"/>
      <c r="AJ33" s="77"/>
      <c r="AK33" s="77"/>
      <c r="AL33" s="77"/>
      <c r="AM33" s="77"/>
      <c r="AN33" s="185"/>
      <c r="AO33" s="185"/>
      <c r="AP33" s="77"/>
      <c r="AQ33" s="77"/>
      <c r="AR33" s="77"/>
      <c r="AS33" s="77"/>
      <c r="AT33" s="185"/>
      <c r="AU33" s="185"/>
      <c r="AV33" s="77"/>
      <c r="AW33" s="77"/>
      <c r="AX33" s="87"/>
      <c r="AY33" s="182">
        <f>AR33*AL33</f>
        <v>0</v>
      </c>
      <c r="AZ33" s="182">
        <f>AV33*AP33</f>
        <v>0</v>
      </c>
      <c r="BA33" s="186"/>
      <c r="BB33" s="186"/>
      <c r="BC33" s="58"/>
    </row>
    <row r="34" spans="1:55" s="56" customFormat="1" ht="15" customHeight="1" thickBot="1">
      <c r="A34" s="344"/>
      <c r="B34" s="345"/>
      <c r="C34" s="345"/>
      <c r="D34" s="345"/>
      <c r="E34" s="346"/>
      <c r="F34" s="369"/>
      <c r="G34" s="369"/>
      <c r="H34" s="369"/>
      <c r="I34" s="369"/>
      <c r="J34" s="369"/>
      <c r="K34" s="369"/>
      <c r="L34" s="373"/>
      <c r="M34" s="369"/>
      <c r="N34" s="369"/>
      <c r="O34" s="369"/>
      <c r="P34" s="369"/>
      <c r="Q34" s="377"/>
      <c r="R34" s="369"/>
      <c r="S34" s="369"/>
      <c r="T34" s="369"/>
      <c r="U34" s="369"/>
      <c r="V34" s="369"/>
      <c r="W34" s="380"/>
      <c r="X34" s="83"/>
      <c r="Y34" s="368"/>
      <c r="Z34" s="368"/>
      <c r="AA34" s="184"/>
      <c r="AB34" s="184"/>
      <c r="AC34" s="184"/>
      <c r="AD34" s="184"/>
      <c r="AE34" s="184"/>
      <c r="AF34" s="77"/>
      <c r="AG34" s="77"/>
      <c r="AH34" s="185"/>
      <c r="AI34" s="185"/>
      <c r="AJ34" s="77"/>
      <c r="AK34" s="77"/>
      <c r="AL34" s="77"/>
      <c r="AM34" s="77"/>
      <c r="AN34" s="185"/>
      <c r="AO34" s="185"/>
      <c r="AP34" s="77"/>
      <c r="AQ34" s="77"/>
      <c r="AR34" s="77"/>
      <c r="AS34" s="77"/>
      <c r="AT34" s="185"/>
      <c r="AU34" s="185"/>
      <c r="AV34" s="77"/>
      <c r="AW34" s="77"/>
      <c r="AX34" s="186"/>
      <c r="AY34" s="182"/>
      <c r="AZ34" s="182"/>
      <c r="BA34" s="186"/>
      <c r="BB34" s="186"/>
      <c r="BC34" s="58"/>
    </row>
    <row r="35" spans="1:55" s="56" customFormat="1" ht="15" customHeight="1">
      <c r="A35" s="315" t="s">
        <v>110</v>
      </c>
      <c r="B35" s="316"/>
      <c r="C35" s="316"/>
      <c r="D35" s="316"/>
      <c r="E35" s="317"/>
      <c r="F35" s="368">
        <f>IF(AND(L35=0,P35=0,R35=0,V35=0),0,IF(L35=P35,1,IF(L35&gt;P35,2,0)))</f>
        <v>0</v>
      </c>
      <c r="G35" s="368"/>
      <c r="H35" s="370" t="s">
        <v>10</v>
      </c>
      <c r="I35" s="368"/>
      <c r="J35" s="368">
        <f>IF(AND(L35=0,P35=0,R35=0,V35=0),0,IF(L35=P35,1,IF(L35&lt;P35,2,0)))</f>
        <v>0</v>
      </c>
      <c r="K35" s="368"/>
      <c r="L35" s="371">
        <f>T11</f>
        <v>0</v>
      </c>
      <c r="M35" s="372"/>
      <c r="N35" s="374" t="s">
        <v>10</v>
      </c>
      <c r="O35" s="372"/>
      <c r="P35" s="372">
        <f>R11</f>
        <v>0</v>
      </c>
      <c r="Q35" s="378"/>
      <c r="R35" s="372">
        <f>W11</f>
        <v>0</v>
      </c>
      <c r="S35" s="372"/>
      <c r="T35" s="374" t="s">
        <v>10</v>
      </c>
      <c r="U35" s="372"/>
      <c r="V35" s="372">
        <f>U11</f>
        <v>0</v>
      </c>
      <c r="W35" s="379"/>
      <c r="X35" s="83"/>
      <c r="Y35" s="368">
        <f>R35*L35</f>
        <v>0</v>
      </c>
      <c r="Z35" s="368">
        <f>V35*P35</f>
        <v>0</v>
      </c>
      <c r="AA35" s="184"/>
      <c r="AB35" s="184"/>
      <c r="AC35" s="184"/>
      <c r="AD35" s="184"/>
      <c r="AE35" s="184"/>
      <c r="AF35" s="77"/>
      <c r="AG35" s="77"/>
      <c r="AH35" s="185"/>
      <c r="AI35" s="185"/>
      <c r="AJ35" s="77"/>
      <c r="AK35" s="77"/>
      <c r="AL35" s="77"/>
      <c r="AM35" s="77"/>
      <c r="AN35" s="185"/>
      <c r="AO35" s="185"/>
      <c r="AP35" s="77"/>
      <c r="AQ35" s="77"/>
      <c r="AR35" s="77"/>
      <c r="AS35" s="77"/>
      <c r="AT35" s="185"/>
      <c r="AU35" s="185"/>
      <c r="AV35" s="77"/>
      <c r="AW35" s="77"/>
      <c r="AX35" s="186"/>
      <c r="AY35" s="182">
        <f>AR35*AL35</f>
        <v>0</v>
      </c>
      <c r="AZ35" s="182">
        <f>AV35*AP35</f>
        <v>0</v>
      </c>
      <c r="BA35" s="186"/>
      <c r="BB35" s="186"/>
      <c r="BC35" s="58"/>
    </row>
    <row r="36" spans="1:55" s="56" customFormat="1" ht="15" customHeight="1" thickBot="1">
      <c r="A36" s="344"/>
      <c r="B36" s="345"/>
      <c r="C36" s="345"/>
      <c r="D36" s="345"/>
      <c r="E36" s="346"/>
      <c r="F36" s="369"/>
      <c r="G36" s="369"/>
      <c r="H36" s="369"/>
      <c r="I36" s="369"/>
      <c r="J36" s="369"/>
      <c r="K36" s="369"/>
      <c r="L36" s="373"/>
      <c r="M36" s="369"/>
      <c r="N36" s="369"/>
      <c r="O36" s="369"/>
      <c r="P36" s="369"/>
      <c r="Q36" s="377"/>
      <c r="R36" s="369"/>
      <c r="S36" s="369"/>
      <c r="T36" s="369"/>
      <c r="U36" s="369"/>
      <c r="V36" s="369"/>
      <c r="W36" s="380"/>
      <c r="X36" s="66"/>
      <c r="Y36" s="368"/>
      <c r="Z36" s="368"/>
      <c r="AA36" s="184"/>
      <c r="AB36" s="184"/>
      <c r="AC36" s="184"/>
      <c r="AD36" s="184"/>
      <c r="AE36" s="184"/>
      <c r="AF36" s="77"/>
      <c r="AG36" s="77"/>
      <c r="AH36" s="185"/>
      <c r="AI36" s="185"/>
      <c r="AJ36" s="77"/>
      <c r="AK36" s="77"/>
      <c r="AL36" s="77"/>
      <c r="AM36" s="77"/>
      <c r="AN36" s="185"/>
      <c r="AO36" s="185"/>
      <c r="AP36" s="77"/>
      <c r="AQ36" s="77"/>
      <c r="AR36" s="77"/>
      <c r="AS36" s="77"/>
      <c r="AT36" s="185"/>
      <c r="AU36" s="185"/>
      <c r="AV36" s="77"/>
      <c r="AW36" s="77"/>
      <c r="AX36" s="186"/>
      <c r="AY36" s="182"/>
      <c r="AZ36" s="182"/>
      <c r="BA36" s="186"/>
      <c r="BB36" s="186"/>
      <c r="BC36" s="58"/>
    </row>
    <row r="37" spans="1:55" s="56" customFormat="1" ht="15" customHeight="1">
      <c r="A37" s="362" t="s">
        <v>105</v>
      </c>
      <c r="B37" s="363"/>
      <c r="C37" s="363"/>
      <c r="D37" s="363"/>
      <c r="E37" s="364"/>
      <c r="F37" s="337">
        <f>SUM(F33:G36)</f>
        <v>0</v>
      </c>
      <c r="G37" s="337"/>
      <c r="H37" s="336" t="s">
        <v>10</v>
      </c>
      <c r="I37" s="337"/>
      <c r="J37" s="337">
        <f>SUM(J33:K36)</f>
        <v>0</v>
      </c>
      <c r="K37" s="339"/>
      <c r="L37" s="366">
        <f>SUM(L33:M36)</f>
        <v>0</v>
      </c>
      <c r="M37" s="337"/>
      <c r="N37" s="336" t="s">
        <v>10</v>
      </c>
      <c r="O37" s="337"/>
      <c r="P37" s="337">
        <f>SUM(P33:Q36)</f>
        <v>0</v>
      </c>
      <c r="Q37" s="339"/>
      <c r="R37" s="337">
        <f>SUM(R33:S36)</f>
        <v>0</v>
      </c>
      <c r="S37" s="337"/>
      <c r="T37" s="336" t="s">
        <v>10</v>
      </c>
      <c r="U37" s="337"/>
      <c r="V37" s="337">
        <f>SUM(V33:W36)</f>
        <v>0</v>
      </c>
      <c r="W37" s="339"/>
      <c r="X37" s="88"/>
      <c r="Y37" s="360"/>
      <c r="Z37" s="361"/>
      <c r="AA37" s="183"/>
      <c r="AB37" s="183"/>
      <c r="AC37" s="183"/>
      <c r="AD37" s="183"/>
      <c r="AE37" s="183"/>
      <c r="AF37" s="77"/>
      <c r="AG37" s="77"/>
      <c r="AH37" s="185"/>
      <c r="AI37" s="185"/>
      <c r="AJ37" s="77"/>
      <c r="AK37" s="77"/>
      <c r="AL37" s="77"/>
      <c r="AM37" s="77"/>
      <c r="AN37" s="185"/>
      <c r="AO37" s="185"/>
      <c r="AP37" s="77"/>
      <c r="AQ37" s="77"/>
      <c r="AR37" s="77"/>
      <c r="AS37" s="77"/>
      <c r="AT37" s="185"/>
      <c r="AU37" s="185"/>
      <c r="AV37" s="77"/>
      <c r="AW37" s="77"/>
      <c r="AX37" s="186"/>
      <c r="AY37" s="182"/>
      <c r="AZ37" s="182"/>
      <c r="BA37" s="186"/>
      <c r="BB37" s="186"/>
      <c r="BC37" s="58"/>
    </row>
    <row r="38" spans="1:55" s="56" customFormat="1" ht="15" customHeight="1" thickBot="1">
      <c r="A38" s="306"/>
      <c r="B38" s="307"/>
      <c r="C38" s="307"/>
      <c r="D38" s="307"/>
      <c r="E38" s="365"/>
      <c r="F38" s="338"/>
      <c r="G38" s="338"/>
      <c r="H38" s="338"/>
      <c r="I38" s="338"/>
      <c r="J38" s="338"/>
      <c r="K38" s="340"/>
      <c r="L38" s="367"/>
      <c r="M38" s="338"/>
      <c r="N38" s="338"/>
      <c r="O38" s="338"/>
      <c r="P38" s="338"/>
      <c r="Q38" s="340"/>
      <c r="R38" s="338"/>
      <c r="S38" s="338"/>
      <c r="T38" s="338"/>
      <c r="U38" s="338"/>
      <c r="V38" s="338"/>
      <c r="W38" s="340"/>
      <c r="X38" s="88"/>
      <c r="Y38" s="360"/>
      <c r="Z38" s="361"/>
      <c r="AA38" s="183"/>
      <c r="AB38" s="183"/>
      <c r="AC38" s="183"/>
      <c r="AD38" s="183"/>
      <c r="AE38" s="183"/>
      <c r="AF38" s="77"/>
      <c r="AG38" s="77"/>
      <c r="AH38" s="185"/>
      <c r="AI38" s="185"/>
      <c r="AJ38" s="77"/>
      <c r="AK38" s="77"/>
      <c r="AL38" s="77"/>
      <c r="AM38" s="77"/>
      <c r="AN38" s="185"/>
      <c r="AO38" s="185"/>
      <c r="AP38" s="77"/>
      <c r="AQ38" s="77"/>
      <c r="AR38" s="77"/>
      <c r="AS38" s="77"/>
      <c r="AT38" s="185"/>
      <c r="AU38" s="185"/>
      <c r="AV38" s="77"/>
      <c r="AW38" s="77"/>
      <c r="AX38" s="186"/>
      <c r="AY38" s="182"/>
      <c r="AZ38" s="182"/>
      <c r="BA38" s="186"/>
      <c r="BB38" s="186"/>
      <c r="BC38" s="58"/>
    </row>
    <row r="39" spans="1:55" s="56" customFormat="1" ht="15">
      <c r="A39" s="6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0"/>
      <c r="R39" s="5"/>
      <c r="S39" s="5"/>
      <c r="T39" s="5"/>
      <c r="U39" s="5"/>
      <c r="V39" s="5"/>
      <c r="W39" s="5"/>
      <c r="X39" s="5"/>
      <c r="Y39" s="61"/>
      <c r="Z39" s="61"/>
      <c r="AA39" s="5"/>
      <c r="AB39" s="5"/>
      <c r="AC39" s="5"/>
      <c r="AD39" s="5"/>
      <c r="AE39" s="5"/>
      <c r="AF39" s="5"/>
      <c r="AG39" s="5"/>
      <c r="AH39" s="5"/>
      <c r="AI39" s="60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10"/>
      <c r="AU39" s="10"/>
      <c r="AV39" s="10"/>
      <c r="AW39" s="10"/>
      <c r="AX39" s="186"/>
      <c r="AY39" s="187"/>
      <c r="AZ39" s="187"/>
      <c r="BA39" s="186"/>
      <c r="BB39" s="186"/>
      <c r="BC39" s="58"/>
    </row>
    <row r="40" spans="1:55" s="56" customFormat="1" ht="0.75" customHeight="1">
      <c r="A40" s="139"/>
      <c r="G40" s="330" t="s">
        <v>96</v>
      </c>
      <c r="H40" s="330"/>
      <c r="I40" s="330"/>
      <c r="J40" s="330"/>
      <c r="K40" s="330"/>
      <c r="L40" s="330"/>
      <c r="M40" s="330" t="s">
        <v>6</v>
      </c>
      <c r="N40" s="330"/>
      <c r="O40" s="330"/>
      <c r="P40" s="330"/>
      <c r="Q40" s="330"/>
      <c r="R40" s="330"/>
      <c r="Y40" s="57"/>
      <c r="Z40" s="57"/>
      <c r="AI40" s="139"/>
      <c r="AT40" s="186"/>
      <c r="AU40" s="186"/>
      <c r="AV40" s="186"/>
      <c r="AW40" s="186"/>
      <c r="AX40" s="186"/>
      <c r="AY40" s="187"/>
      <c r="AZ40" s="187"/>
      <c r="BA40" s="186"/>
      <c r="BB40" s="186"/>
      <c r="BC40" s="58"/>
    </row>
    <row r="41" spans="1:55" s="56" customFormat="1" ht="12.75" hidden="1">
      <c r="A41" s="330">
        <f>A18</f>
        <v>0</v>
      </c>
      <c r="B41" s="330"/>
      <c r="C41" s="330"/>
      <c r="D41" s="330"/>
      <c r="E41" s="330"/>
      <c r="F41" s="330"/>
      <c r="G41" s="333">
        <f>F26</f>
        <v>0</v>
      </c>
      <c r="H41" s="334"/>
      <c r="I41" s="334" t="str">
        <f>H26</f>
        <v>:</v>
      </c>
      <c r="J41" s="334"/>
      <c r="K41" s="334">
        <f>J26</f>
        <v>0</v>
      </c>
      <c r="L41" s="335"/>
      <c r="M41" s="329">
        <f>L26</f>
        <v>0</v>
      </c>
      <c r="N41" s="330"/>
      <c r="O41" s="329" t="str">
        <f>N26</f>
        <v>:</v>
      </c>
      <c r="P41" s="330"/>
      <c r="Q41" s="329">
        <f>P26</f>
        <v>0</v>
      </c>
      <c r="R41" s="330"/>
      <c r="S41" s="329">
        <f>R26</f>
        <v>0</v>
      </c>
      <c r="T41" s="330"/>
      <c r="U41" s="329" t="str">
        <f>T26</f>
        <v>:</v>
      </c>
      <c r="V41" s="330"/>
      <c r="W41" s="329">
        <f>V26</f>
        <v>0</v>
      </c>
      <c r="X41" s="330"/>
      <c r="Y41" s="58"/>
      <c r="Z41" s="58"/>
      <c r="AA41" s="58"/>
      <c r="AB41" s="330">
        <f>(G41-K41)*1000000000+G41*100000000+(M41-Q41)*10000000+M41*1000000+(S41-W41)*1000+S41</f>
        <v>0</v>
      </c>
      <c r="AC41" s="330"/>
      <c r="AD41" s="330"/>
      <c r="AE41" s="58"/>
      <c r="AF41" s="58"/>
      <c r="AG41" s="330">
        <f>RANK(AB41,$AB$41:$AD$44)</f>
        <v>1</v>
      </c>
      <c r="AH41" s="330"/>
      <c r="AI41" s="330"/>
      <c r="AJ41" s="58"/>
      <c r="AK41" s="58"/>
      <c r="AL41" s="58">
        <v>0</v>
      </c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35" s="56" customFormat="1" ht="12.75" hidden="1">
      <c r="A42" s="330">
        <f>AA18</f>
        <v>0</v>
      </c>
      <c r="B42" s="330"/>
      <c r="C42" s="330"/>
      <c r="D42" s="330"/>
      <c r="E42" s="330"/>
      <c r="F42" s="330"/>
      <c r="G42" s="329">
        <f>AF26</f>
        <v>0</v>
      </c>
      <c r="H42" s="327"/>
      <c r="I42" s="327" t="str">
        <f>AH26</f>
        <v>:</v>
      </c>
      <c r="J42" s="327"/>
      <c r="K42" s="327">
        <f>AJ26</f>
        <v>0</v>
      </c>
      <c r="L42" s="328"/>
      <c r="M42" s="327">
        <f>AL26</f>
        <v>0</v>
      </c>
      <c r="N42" s="328"/>
      <c r="O42" s="327" t="str">
        <f>AN26</f>
        <v>:</v>
      </c>
      <c r="P42" s="328"/>
      <c r="Q42" s="327">
        <f>AP26</f>
        <v>0</v>
      </c>
      <c r="R42" s="328"/>
      <c r="S42" s="327">
        <f>AR26</f>
        <v>0</v>
      </c>
      <c r="T42" s="328"/>
      <c r="U42" s="327" t="str">
        <f>AT26</f>
        <v>:</v>
      </c>
      <c r="V42" s="328"/>
      <c r="W42" s="327">
        <f>AV26</f>
        <v>0</v>
      </c>
      <c r="X42" s="328"/>
      <c r="Y42" s="58"/>
      <c r="Z42" s="58"/>
      <c r="AA42" s="58"/>
      <c r="AB42" s="330">
        <f>(G42-K42)*1000000000+G42*100000000+(M42-Q42)*10000000+M42*1000000+(S42-W42)*1000+S42</f>
        <v>0</v>
      </c>
      <c r="AC42" s="330"/>
      <c r="AD42" s="330"/>
      <c r="AG42" s="330">
        <f>RANK(AB42,$AB$41:$AD$44)</f>
        <v>1</v>
      </c>
      <c r="AH42" s="330"/>
      <c r="AI42" s="330"/>
    </row>
    <row r="43" spans="1:35" s="56" customFormat="1" ht="12.75" hidden="1">
      <c r="A43" s="330">
        <f>A29</f>
        <v>0</v>
      </c>
      <c r="B43" s="330"/>
      <c r="C43" s="330"/>
      <c r="D43" s="330"/>
      <c r="E43" s="330"/>
      <c r="F43" s="330"/>
      <c r="G43" s="329">
        <f>F37</f>
        <v>0</v>
      </c>
      <c r="H43" s="327"/>
      <c r="I43" s="327" t="str">
        <f>H37</f>
        <v>:</v>
      </c>
      <c r="J43" s="327"/>
      <c r="K43" s="327">
        <f>J37</f>
        <v>0</v>
      </c>
      <c r="L43" s="328"/>
      <c r="M43" s="327">
        <f>L37</f>
        <v>0</v>
      </c>
      <c r="N43" s="328"/>
      <c r="O43" s="327" t="str">
        <f>N37</f>
        <v>:</v>
      </c>
      <c r="P43" s="328"/>
      <c r="Q43" s="327">
        <f>P37</f>
        <v>0</v>
      </c>
      <c r="R43" s="328"/>
      <c r="S43" s="327">
        <f>R37</f>
        <v>0</v>
      </c>
      <c r="T43" s="328"/>
      <c r="U43" s="327" t="str">
        <f>T37</f>
        <v>:</v>
      </c>
      <c r="V43" s="328"/>
      <c r="W43" s="327">
        <f>V37</f>
        <v>0</v>
      </c>
      <c r="X43" s="328"/>
      <c r="Y43" s="58"/>
      <c r="Z43" s="58"/>
      <c r="AA43" s="58"/>
      <c r="AB43" s="330">
        <f>(G43-K43)*1000000000+G43*100000000+(M43-Q43)*10000000+M43*1000000+(S43-W43)*1000+S43</f>
        <v>0</v>
      </c>
      <c r="AC43" s="330"/>
      <c r="AD43" s="330"/>
      <c r="AG43" s="330">
        <f>RANK(AB43,$AB$41:$AD$44)</f>
        <v>1</v>
      </c>
      <c r="AH43" s="330"/>
      <c r="AI43" s="330"/>
    </row>
    <row r="44" spans="1:35" s="56" customFormat="1" ht="12.75" hidden="1">
      <c r="A44" s="330"/>
      <c r="B44" s="330"/>
      <c r="C44" s="330"/>
      <c r="D44" s="330"/>
      <c r="E44" s="330"/>
      <c r="F44" s="330"/>
      <c r="G44" s="329"/>
      <c r="H44" s="327"/>
      <c r="I44" s="327"/>
      <c r="J44" s="327"/>
      <c r="K44" s="327"/>
      <c r="L44" s="328"/>
      <c r="M44" s="327"/>
      <c r="N44" s="328"/>
      <c r="O44" s="327"/>
      <c r="P44" s="328"/>
      <c r="Q44" s="327"/>
      <c r="R44" s="328"/>
      <c r="S44" s="327"/>
      <c r="T44" s="328"/>
      <c r="U44" s="327"/>
      <c r="V44" s="328"/>
      <c r="W44" s="327"/>
      <c r="X44" s="328"/>
      <c r="Y44" s="58"/>
      <c r="Z44" s="58"/>
      <c r="AA44" s="58"/>
      <c r="AB44" s="330"/>
      <c r="AC44" s="330"/>
      <c r="AD44" s="330"/>
      <c r="AG44" s="330"/>
      <c r="AH44" s="330"/>
      <c r="AI44" s="330"/>
    </row>
    <row r="45" s="56" customFormat="1" ht="12.75"/>
    <row r="46" s="56" customFormat="1" ht="12.75"/>
    <row r="47" s="56" customFormat="1" ht="12.75"/>
    <row r="48" s="56" customFormat="1" ht="12.75"/>
    <row r="49" s="56" customFormat="1" ht="12.75"/>
    <row r="50" s="56" customFormat="1" ht="12.75"/>
    <row r="51" s="56" customFormat="1" ht="12.75"/>
    <row r="52" s="56" customFormat="1" ht="12.75"/>
    <row r="53" s="56" customFormat="1" ht="12.75"/>
    <row r="54" s="56" customFormat="1" ht="12.75"/>
    <row r="55" s="56" customFormat="1" ht="12.75"/>
    <row r="56" s="56" customFormat="1" ht="12.75"/>
    <row r="57" s="56" customFormat="1" ht="12.75"/>
    <row r="58" s="56" customFormat="1" ht="12.75"/>
    <row r="59" s="56" customFormat="1" ht="12.75"/>
    <row r="60" s="56" customFormat="1" ht="12.75"/>
    <row r="61" s="56" customFormat="1" ht="12.75"/>
    <row r="62" s="56" customFormat="1" ht="12.75"/>
    <row r="63" s="56" customFormat="1" ht="12.75"/>
    <row r="64" s="56" customFormat="1" ht="12.75"/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</sheetData>
  <sheetProtection password="F7DB" sheet="1" selectLockedCells="1"/>
  <protectedRanges>
    <protectedRange sqref="A3:AW3 T9:U14 W9:W14 R9:R14" name="Bereich1_1"/>
    <protectedRange sqref="R19:R21 T19:U21 W19:W21 R28 T28:U28 W28 AR28 AT28:AU28 AW28 AR8 AT8:AU8 AW8 AR19:AR21 AT19:AU21 AW19:AW21 T30:U32 W30:W32 AW31:AW32 AR31:AR32 R30:R32 AT31:AU32" name="Bereich2_1"/>
  </protectedRanges>
  <mergeCells count="222">
    <mergeCell ref="A5:AW5"/>
    <mergeCell ref="A1:AW1"/>
    <mergeCell ref="A2:T2"/>
    <mergeCell ref="U2:W2"/>
    <mergeCell ref="X2:AQ2"/>
    <mergeCell ref="AR2:AW2"/>
    <mergeCell ref="A3:T3"/>
    <mergeCell ref="U3:W3"/>
    <mergeCell ref="X3:AQ3"/>
    <mergeCell ref="AR3:AW3"/>
    <mergeCell ref="B13:H14"/>
    <mergeCell ref="J13:P14"/>
    <mergeCell ref="B11:H12"/>
    <mergeCell ref="J11:P12"/>
    <mergeCell ref="A20:E21"/>
    <mergeCell ref="F20:K21"/>
    <mergeCell ref="L20:Q21"/>
    <mergeCell ref="R20:W21"/>
    <mergeCell ref="A18:R19"/>
    <mergeCell ref="S18:W18"/>
    <mergeCell ref="AA18:AR19"/>
    <mergeCell ref="AS18:AW18"/>
    <mergeCell ref="AL20:AQ21"/>
    <mergeCell ref="AR20:AW21"/>
    <mergeCell ref="AA20:AE21"/>
    <mergeCell ref="AF20:AK21"/>
    <mergeCell ref="A22:E23"/>
    <mergeCell ref="F22:G23"/>
    <mergeCell ref="H22:I23"/>
    <mergeCell ref="J22:K23"/>
    <mergeCell ref="L22:M23"/>
    <mergeCell ref="N22:O23"/>
    <mergeCell ref="P22:Q23"/>
    <mergeCell ref="R22:S23"/>
    <mergeCell ref="AL22:AM23"/>
    <mergeCell ref="AN22:AO23"/>
    <mergeCell ref="AP22:AQ23"/>
    <mergeCell ref="AR22:AS23"/>
    <mergeCell ref="AF24:AG25"/>
    <mergeCell ref="AH22:AI23"/>
    <mergeCell ref="AJ22:AK23"/>
    <mergeCell ref="T22:U23"/>
    <mergeCell ref="V22:W23"/>
    <mergeCell ref="Y22:Y23"/>
    <mergeCell ref="Z22:Z23"/>
    <mergeCell ref="AA22:AE23"/>
    <mergeCell ref="AF22:AG23"/>
    <mergeCell ref="A24:E25"/>
    <mergeCell ref="F24:G25"/>
    <mergeCell ref="H24:I25"/>
    <mergeCell ref="J24:K25"/>
    <mergeCell ref="AT22:AU23"/>
    <mergeCell ref="AV22:AW23"/>
    <mergeCell ref="AA24:AE25"/>
    <mergeCell ref="AH24:AI25"/>
    <mergeCell ref="AJ24:AK25"/>
    <mergeCell ref="L24:M25"/>
    <mergeCell ref="AY22:AY23"/>
    <mergeCell ref="AZ22:AZ23"/>
    <mergeCell ref="AL24:AM25"/>
    <mergeCell ref="N24:O25"/>
    <mergeCell ref="P24:Q25"/>
    <mergeCell ref="R24:S25"/>
    <mergeCell ref="T24:U25"/>
    <mergeCell ref="V24:W25"/>
    <mergeCell ref="Y24:Y25"/>
    <mergeCell ref="Z24:Z25"/>
    <mergeCell ref="AZ24:AZ25"/>
    <mergeCell ref="AN24:AO25"/>
    <mergeCell ref="AP24:AQ25"/>
    <mergeCell ref="AR24:AS25"/>
    <mergeCell ref="AT24:AU25"/>
    <mergeCell ref="AV24:AW25"/>
    <mergeCell ref="AY24:AY25"/>
    <mergeCell ref="F26:G27"/>
    <mergeCell ref="H26:I27"/>
    <mergeCell ref="J26:K27"/>
    <mergeCell ref="R26:S27"/>
    <mergeCell ref="T26:U27"/>
    <mergeCell ref="L26:M27"/>
    <mergeCell ref="N26:O27"/>
    <mergeCell ref="P26:Q27"/>
    <mergeCell ref="Y26:Y27"/>
    <mergeCell ref="AV26:AW27"/>
    <mergeCell ref="AY26:AY27"/>
    <mergeCell ref="AZ26:AZ27"/>
    <mergeCell ref="A29:R30"/>
    <mergeCell ref="S29:W29"/>
    <mergeCell ref="AF26:AG27"/>
    <mergeCell ref="AH26:AI27"/>
    <mergeCell ref="AJ26:AK27"/>
    <mergeCell ref="A26:E27"/>
    <mergeCell ref="AL26:AM27"/>
    <mergeCell ref="AN26:AO27"/>
    <mergeCell ref="T33:U34"/>
    <mergeCell ref="V33:W34"/>
    <mergeCell ref="AR26:AS27"/>
    <mergeCell ref="AT26:AU27"/>
    <mergeCell ref="AP26:AQ27"/>
    <mergeCell ref="Z26:Z27"/>
    <mergeCell ref="AA26:AE27"/>
    <mergeCell ref="V26:W27"/>
    <mergeCell ref="A31:E32"/>
    <mergeCell ref="F31:K32"/>
    <mergeCell ref="L31:Q32"/>
    <mergeCell ref="R31:W32"/>
    <mergeCell ref="Y33:Y34"/>
    <mergeCell ref="Z33:Z34"/>
    <mergeCell ref="A33:E34"/>
    <mergeCell ref="F33:G34"/>
    <mergeCell ref="H33:I34"/>
    <mergeCell ref="J33:K34"/>
    <mergeCell ref="L33:M34"/>
    <mergeCell ref="N33:O34"/>
    <mergeCell ref="P33:Q34"/>
    <mergeCell ref="R33:S34"/>
    <mergeCell ref="Y35:Y36"/>
    <mergeCell ref="Z35:Z36"/>
    <mergeCell ref="P35:Q36"/>
    <mergeCell ref="R35:S36"/>
    <mergeCell ref="T35:U36"/>
    <mergeCell ref="V35:W36"/>
    <mergeCell ref="R37:S38"/>
    <mergeCell ref="A35:E36"/>
    <mergeCell ref="F35:G36"/>
    <mergeCell ref="H35:I36"/>
    <mergeCell ref="J35:K36"/>
    <mergeCell ref="L35:M36"/>
    <mergeCell ref="N35:O36"/>
    <mergeCell ref="W11:W12"/>
    <mergeCell ref="Y37:Y38"/>
    <mergeCell ref="Z37:Z38"/>
    <mergeCell ref="A37:E38"/>
    <mergeCell ref="F37:G38"/>
    <mergeCell ref="H37:I38"/>
    <mergeCell ref="J37:K38"/>
    <mergeCell ref="L37:M38"/>
    <mergeCell ref="N37:O38"/>
    <mergeCell ref="P37:Q38"/>
    <mergeCell ref="Q41:R41"/>
    <mergeCell ref="T37:U38"/>
    <mergeCell ref="V37:W38"/>
    <mergeCell ref="AA13:AE14"/>
    <mergeCell ref="AF13:AW14"/>
    <mergeCell ref="AA11:AE12"/>
    <mergeCell ref="AF11:AW12"/>
    <mergeCell ref="T11:T12"/>
    <mergeCell ref="U11:U12"/>
    <mergeCell ref="V11:V12"/>
    <mergeCell ref="Q42:R42"/>
    <mergeCell ref="S42:T42"/>
    <mergeCell ref="G40:L40"/>
    <mergeCell ref="M40:R40"/>
    <mergeCell ref="A41:F41"/>
    <mergeCell ref="G41:H41"/>
    <mergeCell ref="I41:J41"/>
    <mergeCell ref="K41:L41"/>
    <mergeCell ref="M41:N41"/>
    <mergeCell ref="O41:P41"/>
    <mergeCell ref="O43:P43"/>
    <mergeCell ref="Q43:R43"/>
    <mergeCell ref="AB41:AD41"/>
    <mergeCell ref="AG41:AI41"/>
    <mergeCell ref="A42:F42"/>
    <mergeCell ref="G42:H42"/>
    <mergeCell ref="I42:J42"/>
    <mergeCell ref="K42:L42"/>
    <mergeCell ref="M42:N42"/>
    <mergeCell ref="O42:P42"/>
    <mergeCell ref="S43:T43"/>
    <mergeCell ref="S44:T44"/>
    <mergeCell ref="AB42:AD42"/>
    <mergeCell ref="Q44:R44"/>
    <mergeCell ref="AG42:AI42"/>
    <mergeCell ref="A43:F43"/>
    <mergeCell ref="G43:H43"/>
    <mergeCell ref="I43:J43"/>
    <mergeCell ref="K43:L43"/>
    <mergeCell ref="M43:N43"/>
    <mergeCell ref="A44:F44"/>
    <mergeCell ref="G44:H44"/>
    <mergeCell ref="I44:J44"/>
    <mergeCell ref="K44:L44"/>
    <mergeCell ref="M44:N44"/>
    <mergeCell ref="O44:P44"/>
    <mergeCell ref="AB44:AD44"/>
    <mergeCell ref="AG44:AI44"/>
    <mergeCell ref="T13:T14"/>
    <mergeCell ref="U13:U14"/>
    <mergeCell ref="V13:V14"/>
    <mergeCell ref="W13:W14"/>
    <mergeCell ref="W43:X43"/>
    <mergeCell ref="AB43:AD43"/>
    <mergeCell ref="AG43:AI43"/>
    <mergeCell ref="U43:V43"/>
    <mergeCell ref="AA9:AE10"/>
    <mergeCell ref="AF9:AW10"/>
    <mergeCell ref="U7:W8"/>
    <mergeCell ref="U44:V44"/>
    <mergeCell ref="W44:X44"/>
    <mergeCell ref="S41:T41"/>
    <mergeCell ref="U41:V41"/>
    <mergeCell ref="W41:X41"/>
    <mergeCell ref="U42:V42"/>
    <mergeCell ref="W42:X42"/>
    <mergeCell ref="A7:Q8"/>
    <mergeCell ref="R7:T8"/>
    <mergeCell ref="R9:R10"/>
    <mergeCell ref="T9:T10"/>
    <mergeCell ref="B9:H10"/>
    <mergeCell ref="U9:U10"/>
    <mergeCell ref="J9:P10"/>
    <mergeCell ref="AA6:AW6"/>
    <mergeCell ref="AA7:AE8"/>
    <mergeCell ref="AF7:AW8"/>
    <mergeCell ref="R11:R12"/>
    <mergeCell ref="R13:R14"/>
    <mergeCell ref="S9:S10"/>
    <mergeCell ref="S11:S12"/>
    <mergeCell ref="S13:S14"/>
    <mergeCell ref="V9:V10"/>
    <mergeCell ref="W9:W10"/>
  </mergeCells>
  <dataValidations count="2">
    <dataValidation allowBlank="1" showInputMessage="1" showErrorMessage="1" prompt="Feld wird automatisch berechnet." sqref="AF22:AG27 AJ22:AM27 AF37 AV37 AR37 AP37 AL37 AJ37 AF35 AF33 AL33 AP33 AR33 AV33 AJ33 AJ35 AL35 AP35 AR35 AV35 P33:S38 V33:W38 J33:M38 F33:G38 P22:S27 V22:W27 J22:M27 AP22:AS27 AV22:AW27 F22:G27 AF9:AW14"/>
    <dataValidation type="whole" allowBlank="1" showInputMessage="1" showErrorMessage="1" promptTitle="Achtung" prompt="Bitte nur Zahlen eingeben" errorTitle="Achtung Leute" error="Bitte nur Zahlen von 0 bis 200 eingeben" sqref="R11:R14 R9 W13 T13:U13 W11 W9 T9:U9 T11:U11">
      <formula1>0</formula1>
      <formula2>200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BC60"/>
  <sheetViews>
    <sheetView zoomScalePageLayoutView="0" workbookViewId="0" topLeftCell="A1">
      <selection activeCell="A3" sqref="A3:T3"/>
    </sheetView>
  </sheetViews>
  <sheetFormatPr defaultColWidth="11.421875" defaultRowHeight="12.75"/>
  <cols>
    <col min="1" max="20" width="3.140625" style="59" customWidth="1"/>
    <col min="21" max="21" width="4.00390625" style="59" bestFit="1" customWidth="1"/>
    <col min="22" max="22" width="3.140625" style="59" customWidth="1"/>
    <col min="23" max="23" width="3.8515625" style="59" customWidth="1"/>
    <col min="24" max="24" width="1.28515625" style="59" hidden="1" customWidth="1"/>
    <col min="25" max="26" width="2.57421875" style="59" hidden="1" customWidth="1"/>
    <col min="27" max="48" width="3.140625" style="59" customWidth="1"/>
    <col min="49" max="49" width="3.8515625" style="59" customWidth="1"/>
    <col min="50" max="50" width="11.421875" style="59" hidden="1" customWidth="1"/>
    <col min="51" max="51" width="0.13671875" style="59" customWidth="1"/>
    <col min="52" max="52" width="2.57421875" style="59" hidden="1" customWidth="1"/>
    <col min="53" max="16384" width="11.421875" style="59" customWidth="1"/>
  </cols>
  <sheetData>
    <row r="1" spans="1:55" ht="24" customHeight="1" thickBot="1">
      <c r="A1" s="397" t="s">
        <v>90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56"/>
      <c r="AY1" s="57"/>
      <c r="AZ1" s="57"/>
      <c r="BA1" s="56"/>
      <c r="BB1" s="56"/>
      <c r="BC1" s="58"/>
    </row>
    <row r="2" spans="1:55" ht="12.75" customHeight="1">
      <c r="A2" s="399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1"/>
      <c r="U2" s="399" t="s">
        <v>2</v>
      </c>
      <c r="V2" s="400"/>
      <c r="W2" s="401"/>
      <c r="X2" s="399" t="s">
        <v>3</v>
      </c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1"/>
      <c r="AR2" s="399" t="s">
        <v>4</v>
      </c>
      <c r="AS2" s="400"/>
      <c r="AT2" s="400"/>
      <c r="AU2" s="400"/>
      <c r="AV2" s="400"/>
      <c r="AW2" s="401"/>
      <c r="AX2" s="56"/>
      <c r="AY2" s="57"/>
      <c r="AZ2" s="57"/>
      <c r="BA2" s="56"/>
      <c r="BB2" s="56"/>
      <c r="BC2" s="58"/>
    </row>
    <row r="3" spans="1:55" ht="30" customHeight="1" thickBot="1">
      <c r="A3" s="408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10"/>
      <c r="U3" s="408"/>
      <c r="V3" s="409"/>
      <c r="W3" s="410"/>
      <c r="X3" s="408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10"/>
      <c r="AR3" s="411">
        <f ca="1">TODAY()</f>
        <v>43499</v>
      </c>
      <c r="AS3" s="412"/>
      <c r="AT3" s="412"/>
      <c r="AU3" s="412"/>
      <c r="AV3" s="412"/>
      <c r="AW3" s="413"/>
      <c r="AX3" s="56"/>
      <c r="AY3" s="57"/>
      <c r="AZ3" s="57"/>
      <c r="BA3" s="56"/>
      <c r="BB3" s="56"/>
      <c r="BC3" s="58"/>
    </row>
    <row r="4" spans="1:55" ht="30" customHeight="1">
      <c r="A4" s="6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0"/>
      <c r="R4" s="5"/>
      <c r="S4" s="5"/>
      <c r="T4" s="5"/>
      <c r="U4" s="5"/>
      <c r="V4" s="5"/>
      <c r="W4" s="5"/>
      <c r="X4" s="5"/>
      <c r="Y4" s="61"/>
      <c r="Z4" s="61"/>
      <c r="AA4" s="5"/>
      <c r="AB4" s="5"/>
      <c r="AC4" s="5"/>
      <c r="AD4" s="5"/>
      <c r="AE4" s="5"/>
      <c r="AF4" s="5"/>
      <c r="AG4" s="5"/>
      <c r="AH4" s="5"/>
      <c r="AI4" s="6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6"/>
      <c r="AY4" s="57"/>
      <c r="AZ4" s="57"/>
      <c r="BA4" s="56"/>
      <c r="BB4" s="56"/>
      <c r="BC4" s="58"/>
    </row>
    <row r="5" spans="1:55" ht="20.25">
      <c r="A5" s="396" t="s">
        <v>92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56"/>
      <c r="AY5" s="57"/>
      <c r="AZ5" s="57"/>
      <c r="BA5" s="56"/>
      <c r="BB5" s="56"/>
      <c r="BC5" s="58"/>
    </row>
    <row r="6" spans="1:55" ht="30" customHeight="1" thickBot="1">
      <c r="A6" s="6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0"/>
      <c r="R6" s="5"/>
      <c r="S6" s="5"/>
      <c r="T6" s="5"/>
      <c r="U6" s="5"/>
      <c r="V6" s="5"/>
      <c r="W6" s="5"/>
      <c r="X6" s="5"/>
      <c r="Y6" s="61"/>
      <c r="Z6" s="61"/>
      <c r="AA6" s="5"/>
      <c r="AB6" s="5"/>
      <c r="AC6" s="5"/>
      <c r="AD6" s="5"/>
      <c r="AE6" s="5"/>
      <c r="AF6" s="5"/>
      <c r="AG6" s="5"/>
      <c r="AH6" s="5"/>
      <c r="AI6" s="60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6"/>
      <c r="AY6" s="57"/>
      <c r="AZ6" s="57"/>
      <c r="BA6" s="56"/>
      <c r="BB6" s="56"/>
      <c r="BC6" s="58"/>
    </row>
    <row r="7" spans="1:55" ht="30" customHeight="1">
      <c r="A7" s="288" t="s">
        <v>11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81"/>
      <c r="R7" s="308" t="s">
        <v>6</v>
      </c>
      <c r="S7" s="309"/>
      <c r="T7" s="310"/>
      <c r="U7" s="308" t="s">
        <v>7</v>
      </c>
      <c r="V7" s="309"/>
      <c r="W7" s="310"/>
      <c r="X7" s="62"/>
      <c r="Y7" s="63"/>
      <c r="Z7" s="63"/>
      <c r="AA7" s="288" t="s">
        <v>11</v>
      </c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8" t="s">
        <v>6</v>
      </c>
      <c r="AS7" s="309"/>
      <c r="AT7" s="310"/>
      <c r="AU7" s="308" t="s">
        <v>7</v>
      </c>
      <c r="AV7" s="309"/>
      <c r="AW7" s="310"/>
      <c r="AX7" s="56"/>
      <c r="AY7" s="57"/>
      <c r="AZ7" s="57"/>
      <c r="BA7" s="56"/>
      <c r="BB7" s="56"/>
      <c r="BC7" s="58"/>
    </row>
    <row r="8" spans="1:55" ht="15">
      <c r="A8" s="64">
        <v>1</v>
      </c>
      <c r="B8" s="300">
        <f>A17</f>
        <v>0</v>
      </c>
      <c r="C8" s="414"/>
      <c r="D8" s="414"/>
      <c r="E8" s="414"/>
      <c r="F8" s="414"/>
      <c r="G8" s="414"/>
      <c r="H8" s="414"/>
      <c r="I8" s="157" t="s">
        <v>21</v>
      </c>
      <c r="J8" s="300">
        <f>AA30</f>
        <v>0</v>
      </c>
      <c r="K8" s="414"/>
      <c r="L8" s="414"/>
      <c r="M8" s="414"/>
      <c r="N8" s="414"/>
      <c r="O8" s="414"/>
      <c r="P8" s="414"/>
      <c r="Q8" s="65">
        <v>4</v>
      </c>
      <c r="R8" s="294"/>
      <c r="S8" s="300" t="s">
        <v>10</v>
      </c>
      <c r="T8" s="359"/>
      <c r="U8" s="294"/>
      <c r="V8" s="420" t="s">
        <v>10</v>
      </c>
      <c r="W8" s="359"/>
      <c r="X8" s="66"/>
      <c r="Y8" s="67"/>
      <c r="Z8" s="67"/>
      <c r="AA8" s="64">
        <v>2</v>
      </c>
      <c r="AB8" s="300">
        <f>AA17</f>
        <v>0</v>
      </c>
      <c r="AC8" s="414"/>
      <c r="AD8" s="414"/>
      <c r="AE8" s="414"/>
      <c r="AF8" s="414"/>
      <c r="AG8" s="414"/>
      <c r="AH8" s="414"/>
      <c r="AI8" s="157" t="s">
        <v>21</v>
      </c>
      <c r="AJ8" s="300">
        <f>A30</f>
        <v>0</v>
      </c>
      <c r="AK8" s="414"/>
      <c r="AL8" s="414"/>
      <c r="AM8" s="414"/>
      <c r="AN8" s="414"/>
      <c r="AO8" s="414"/>
      <c r="AP8" s="414"/>
      <c r="AQ8" s="68">
        <v>3</v>
      </c>
      <c r="AR8" s="294"/>
      <c r="AS8" s="300" t="s">
        <v>10</v>
      </c>
      <c r="AT8" s="359"/>
      <c r="AU8" s="294"/>
      <c r="AV8" s="300" t="s">
        <v>10</v>
      </c>
      <c r="AW8" s="359"/>
      <c r="AX8" s="56"/>
      <c r="AY8" s="57"/>
      <c r="AZ8" s="57"/>
      <c r="BA8" s="56"/>
      <c r="BB8" s="56"/>
      <c r="BC8" s="58"/>
    </row>
    <row r="9" spans="1:55" ht="15">
      <c r="A9" s="69"/>
      <c r="B9" s="416"/>
      <c r="C9" s="416"/>
      <c r="D9" s="416"/>
      <c r="E9" s="416"/>
      <c r="F9" s="416"/>
      <c r="G9" s="416"/>
      <c r="H9" s="416"/>
      <c r="I9" s="158"/>
      <c r="J9" s="416"/>
      <c r="K9" s="416"/>
      <c r="L9" s="416"/>
      <c r="M9" s="416"/>
      <c r="N9" s="416"/>
      <c r="O9" s="416"/>
      <c r="P9" s="416"/>
      <c r="Q9" s="140">
        <v>2</v>
      </c>
      <c r="R9" s="415"/>
      <c r="S9" s="416"/>
      <c r="T9" s="417"/>
      <c r="U9" s="295"/>
      <c r="V9" s="299"/>
      <c r="W9" s="304"/>
      <c r="X9" s="66"/>
      <c r="Y9" s="67"/>
      <c r="Z9" s="67"/>
      <c r="AA9" s="72"/>
      <c r="AB9" s="416"/>
      <c r="AC9" s="416"/>
      <c r="AD9" s="416"/>
      <c r="AE9" s="416"/>
      <c r="AF9" s="416"/>
      <c r="AG9" s="416"/>
      <c r="AH9" s="416"/>
      <c r="AI9" s="158"/>
      <c r="AJ9" s="416"/>
      <c r="AK9" s="416"/>
      <c r="AL9" s="416"/>
      <c r="AM9" s="416"/>
      <c r="AN9" s="416"/>
      <c r="AO9" s="416"/>
      <c r="AP9" s="416"/>
      <c r="AQ9" s="145">
        <v>4</v>
      </c>
      <c r="AR9" s="415"/>
      <c r="AS9" s="416"/>
      <c r="AT9" s="417"/>
      <c r="AU9" s="295"/>
      <c r="AV9" s="299"/>
      <c r="AW9" s="304"/>
      <c r="AX9" s="56"/>
      <c r="AY9" s="57"/>
      <c r="AZ9" s="57"/>
      <c r="BA9" s="56"/>
      <c r="BB9" s="56"/>
      <c r="BC9" s="58"/>
    </row>
    <row r="10" spans="1:55" ht="15">
      <c r="A10" s="64">
        <v>1</v>
      </c>
      <c r="B10" s="300">
        <f>A17</f>
        <v>0</v>
      </c>
      <c r="C10" s="414"/>
      <c r="D10" s="414"/>
      <c r="E10" s="414"/>
      <c r="F10" s="414"/>
      <c r="G10" s="414"/>
      <c r="H10" s="414"/>
      <c r="I10" s="157" t="s">
        <v>21</v>
      </c>
      <c r="J10" s="300">
        <f>A30</f>
        <v>0</v>
      </c>
      <c r="K10" s="414"/>
      <c r="L10" s="414"/>
      <c r="M10" s="414"/>
      <c r="N10" s="414"/>
      <c r="O10" s="414"/>
      <c r="P10" s="414"/>
      <c r="Q10" s="65">
        <v>3</v>
      </c>
      <c r="R10" s="294"/>
      <c r="S10" s="300" t="s">
        <v>10</v>
      </c>
      <c r="T10" s="359"/>
      <c r="U10" s="294"/>
      <c r="V10" s="300" t="s">
        <v>10</v>
      </c>
      <c r="W10" s="359"/>
      <c r="X10" s="66"/>
      <c r="Y10" s="67"/>
      <c r="Z10" s="67"/>
      <c r="AA10" s="73">
        <v>2</v>
      </c>
      <c r="AB10" s="300">
        <f>AA17</f>
        <v>0</v>
      </c>
      <c r="AC10" s="414"/>
      <c r="AD10" s="414"/>
      <c r="AE10" s="414"/>
      <c r="AF10" s="414"/>
      <c r="AG10" s="414"/>
      <c r="AH10" s="414"/>
      <c r="AI10" s="157" t="s">
        <v>21</v>
      </c>
      <c r="AJ10" s="300">
        <f>AA30</f>
        <v>0</v>
      </c>
      <c r="AK10" s="414"/>
      <c r="AL10" s="414"/>
      <c r="AM10" s="414"/>
      <c r="AN10" s="414"/>
      <c r="AO10" s="414"/>
      <c r="AP10" s="414"/>
      <c r="AQ10" s="68">
        <v>4</v>
      </c>
      <c r="AR10" s="294"/>
      <c r="AS10" s="300" t="s">
        <v>10</v>
      </c>
      <c r="AT10" s="359"/>
      <c r="AU10" s="294"/>
      <c r="AV10" s="300" t="s">
        <v>10</v>
      </c>
      <c r="AW10" s="359"/>
      <c r="AX10" s="56"/>
      <c r="AY10" s="57"/>
      <c r="AZ10" s="57"/>
      <c r="BA10" s="56"/>
      <c r="BB10" s="56"/>
      <c r="BC10" s="58"/>
    </row>
    <row r="11" spans="1:55" ht="15">
      <c r="A11" s="72"/>
      <c r="B11" s="416"/>
      <c r="C11" s="416"/>
      <c r="D11" s="416"/>
      <c r="E11" s="416"/>
      <c r="F11" s="416"/>
      <c r="G11" s="416"/>
      <c r="H11" s="416"/>
      <c r="I11" s="158"/>
      <c r="J11" s="416"/>
      <c r="K11" s="416"/>
      <c r="L11" s="416"/>
      <c r="M11" s="416"/>
      <c r="N11" s="416"/>
      <c r="O11" s="416"/>
      <c r="P11" s="416"/>
      <c r="Q11" s="141">
        <v>2</v>
      </c>
      <c r="R11" s="415"/>
      <c r="S11" s="416"/>
      <c r="T11" s="417"/>
      <c r="U11" s="295"/>
      <c r="V11" s="299"/>
      <c r="W11" s="304"/>
      <c r="X11" s="66"/>
      <c r="Y11" s="67"/>
      <c r="Z11" s="67"/>
      <c r="AA11" s="75"/>
      <c r="AB11" s="416"/>
      <c r="AC11" s="416"/>
      <c r="AD11" s="416"/>
      <c r="AE11" s="416"/>
      <c r="AF11" s="416"/>
      <c r="AG11" s="416"/>
      <c r="AH11" s="416"/>
      <c r="AI11" s="158"/>
      <c r="AJ11" s="416"/>
      <c r="AK11" s="416"/>
      <c r="AL11" s="416"/>
      <c r="AM11" s="416"/>
      <c r="AN11" s="416"/>
      <c r="AO11" s="416"/>
      <c r="AP11" s="416"/>
      <c r="AQ11" s="145">
        <v>1</v>
      </c>
      <c r="AR11" s="415"/>
      <c r="AS11" s="416"/>
      <c r="AT11" s="417"/>
      <c r="AU11" s="295"/>
      <c r="AV11" s="299"/>
      <c r="AW11" s="304"/>
      <c r="AX11" s="56"/>
      <c r="AY11" s="57"/>
      <c r="AZ11" s="57"/>
      <c r="BA11" s="56"/>
      <c r="BB11" s="56"/>
      <c r="BC11" s="58"/>
    </row>
    <row r="12" spans="1:55" ht="15">
      <c r="A12" s="64">
        <v>1</v>
      </c>
      <c r="B12" s="300">
        <f>A17</f>
        <v>0</v>
      </c>
      <c r="C12" s="414"/>
      <c r="D12" s="414"/>
      <c r="E12" s="414"/>
      <c r="F12" s="414"/>
      <c r="G12" s="414"/>
      <c r="H12" s="414"/>
      <c r="I12" s="157" t="s">
        <v>21</v>
      </c>
      <c r="J12" s="300">
        <f>AA17</f>
        <v>0</v>
      </c>
      <c r="K12" s="414"/>
      <c r="L12" s="414"/>
      <c r="M12" s="414"/>
      <c r="N12" s="414"/>
      <c r="O12" s="414"/>
      <c r="P12" s="414"/>
      <c r="Q12" s="65">
        <v>2</v>
      </c>
      <c r="R12" s="294"/>
      <c r="S12" s="300" t="s">
        <v>10</v>
      </c>
      <c r="T12" s="359"/>
      <c r="U12" s="294"/>
      <c r="V12" s="300" t="s">
        <v>10</v>
      </c>
      <c r="W12" s="359"/>
      <c r="X12" s="66"/>
      <c r="Y12" s="67"/>
      <c r="Z12" s="67"/>
      <c r="AA12" s="64">
        <v>3</v>
      </c>
      <c r="AB12" s="300">
        <f>A30</f>
        <v>0</v>
      </c>
      <c r="AC12" s="414"/>
      <c r="AD12" s="414"/>
      <c r="AE12" s="414"/>
      <c r="AF12" s="414"/>
      <c r="AG12" s="414"/>
      <c r="AH12" s="414"/>
      <c r="AI12" s="157" t="s">
        <v>21</v>
      </c>
      <c r="AJ12" s="300">
        <f>AA30</f>
        <v>0</v>
      </c>
      <c r="AK12" s="414"/>
      <c r="AL12" s="414"/>
      <c r="AM12" s="414"/>
      <c r="AN12" s="414"/>
      <c r="AO12" s="414"/>
      <c r="AP12" s="414"/>
      <c r="AQ12" s="65">
        <v>4</v>
      </c>
      <c r="AR12" s="294"/>
      <c r="AS12" s="300" t="s">
        <v>10</v>
      </c>
      <c r="AT12" s="359"/>
      <c r="AU12" s="294"/>
      <c r="AV12" s="300" t="s">
        <v>10</v>
      </c>
      <c r="AW12" s="359"/>
      <c r="AX12" s="56"/>
      <c r="AY12" s="57"/>
      <c r="AZ12" s="57"/>
      <c r="BA12" s="56"/>
      <c r="BB12" s="56"/>
      <c r="BC12" s="58"/>
    </row>
    <row r="13" spans="1:55" ht="15" customHeight="1" thickBot="1">
      <c r="A13" s="80"/>
      <c r="B13" s="291"/>
      <c r="C13" s="291"/>
      <c r="D13" s="291"/>
      <c r="E13" s="291"/>
      <c r="F13" s="291"/>
      <c r="G13" s="291"/>
      <c r="H13" s="291"/>
      <c r="I13" s="179"/>
      <c r="J13" s="291"/>
      <c r="K13" s="291"/>
      <c r="L13" s="291"/>
      <c r="M13" s="291"/>
      <c r="N13" s="291"/>
      <c r="O13" s="291"/>
      <c r="P13" s="291"/>
      <c r="Q13" s="142">
        <v>4</v>
      </c>
      <c r="R13" s="418"/>
      <c r="S13" s="291"/>
      <c r="T13" s="419"/>
      <c r="U13" s="297"/>
      <c r="V13" s="302"/>
      <c r="W13" s="332"/>
      <c r="X13" s="10"/>
      <c r="Y13" s="74"/>
      <c r="Z13" s="74"/>
      <c r="AA13" s="80"/>
      <c r="AB13" s="291"/>
      <c r="AC13" s="291"/>
      <c r="AD13" s="291"/>
      <c r="AE13" s="291"/>
      <c r="AF13" s="291"/>
      <c r="AG13" s="291"/>
      <c r="AH13" s="291"/>
      <c r="AI13" s="179"/>
      <c r="AJ13" s="291"/>
      <c r="AK13" s="291"/>
      <c r="AL13" s="291"/>
      <c r="AM13" s="291"/>
      <c r="AN13" s="291"/>
      <c r="AO13" s="291"/>
      <c r="AP13" s="291"/>
      <c r="AQ13" s="142">
        <v>1</v>
      </c>
      <c r="AR13" s="418"/>
      <c r="AS13" s="291"/>
      <c r="AT13" s="419"/>
      <c r="AU13" s="297"/>
      <c r="AV13" s="302"/>
      <c r="AW13" s="332"/>
      <c r="AX13" s="56"/>
      <c r="AY13" s="57"/>
      <c r="AZ13" s="57"/>
      <c r="BA13" s="56"/>
      <c r="BB13" s="56"/>
      <c r="BC13" s="58"/>
    </row>
    <row r="14" spans="1:55" s="56" customFormat="1" ht="30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3"/>
      <c r="Q14" s="33"/>
      <c r="R14" s="33"/>
      <c r="S14" s="33"/>
      <c r="T14" s="33"/>
      <c r="U14" s="33"/>
      <c r="V14" s="33"/>
      <c r="W14" s="33"/>
      <c r="X14" s="33"/>
      <c r="Y14" s="77"/>
      <c r="Z14" s="77"/>
      <c r="AA14" s="33"/>
      <c r="AB14" s="33"/>
      <c r="AC14" s="33"/>
      <c r="AD14" s="33"/>
      <c r="AE14" s="33"/>
      <c r="AF14" s="33"/>
      <c r="AG14" s="33"/>
      <c r="AH14" s="1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78"/>
      <c r="AY14" s="79"/>
      <c r="AZ14" s="79"/>
      <c r="BA14" s="78"/>
      <c r="BB14" s="78"/>
      <c r="BC14" s="58"/>
    </row>
    <row r="15" spans="1:55" s="56" customFormat="1" ht="20.25">
      <c r="A15" s="396" t="s">
        <v>162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Y15" s="57"/>
      <c r="AZ15" s="57"/>
      <c r="BC15" s="58"/>
    </row>
    <row r="16" spans="1:55" s="56" customFormat="1" ht="30" customHeight="1" thickBot="1">
      <c r="A16" s="40"/>
      <c r="B16" s="66"/>
      <c r="C16" s="66"/>
      <c r="D16" s="66"/>
      <c r="E16" s="33"/>
      <c r="F16" s="66"/>
      <c r="G16" s="66"/>
      <c r="H16" s="66"/>
      <c r="I16" s="10"/>
      <c r="J16" s="66"/>
      <c r="K16" s="33"/>
      <c r="L16" s="66"/>
      <c r="M16" s="66"/>
      <c r="N16" s="33"/>
      <c r="O16" s="66"/>
      <c r="P16" s="10"/>
      <c r="Q16" s="40"/>
      <c r="R16" s="66"/>
      <c r="S16" s="66"/>
      <c r="T16" s="66"/>
      <c r="U16" s="33"/>
      <c r="V16" s="66"/>
      <c r="W16" s="66"/>
      <c r="X16" s="66"/>
      <c r="Y16" s="67"/>
      <c r="Z16" s="67"/>
      <c r="AA16" s="10"/>
      <c r="AB16" s="66"/>
      <c r="AC16" s="33"/>
      <c r="AD16" s="66"/>
      <c r="AE16" s="66"/>
      <c r="AF16" s="33"/>
      <c r="AG16" s="66"/>
      <c r="AH16" s="10"/>
      <c r="AI16" s="40"/>
      <c r="AJ16" s="66"/>
      <c r="AK16" s="66"/>
      <c r="AL16" s="66"/>
      <c r="AM16" s="33"/>
      <c r="AN16" s="66"/>
      <c r="AO16" s="66"/>
      <c r="AP16" s="66"/>
      <c r="AQ16" s="10"/>
      <c r="AR16" s="66"/>
      <c r="AS16" s="33"/>
      <c r="AT16" s="66"/>
      <c r="AU16" s="66"/>
      <c r="AV16" s="33"/>
      <c r="AW16" s="66"/>
      <c r="AY16" s="57"/>
      <c r="AZ16" s="57"/>
      <c r="BC16" s="58"/>
    </row>
    <row r="17" spans="1:55" s="56" customFormat="1" ht="15" customHeight="1">
      <c r="A17" s="384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8" t="s">
        <v>94</v>
      </c>
      <c r="T17" s="388"/>
      <c r="U17" s="388"/>
      <c r="V17" s="388"/>
      <c r="W17" s="389"/>
      <c r="X17" s="83"/>
      <c r="Y17" s="77"/>
      <c r="Z17" s="77"/>
      <c r="AA17" s="384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  <c r="AS17" s="388" t="s">
        <v>95</v>
      </c>
      <c r="AT17" s="388"/>
      <c r="AU17" s="388"/>
      <c r="AV17" s="388"/>
      <c r="AW17" s="389"/>
      <c r="AY17" s="57"/>
      <c r="AZ17" s="57"/>
      <c r="BC17" s="58"/>
    </row>
    <row r="18" spans="1:55" s="56" customFormat="1" ht="15" customHeight="1" thickBot="1">
      <c r="A18" s="386"/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83"/>
      <c r="T18" s="83"/>
      <c r="U18" s="83"/>
      <c r="V18" s="83"/>
      <c r="W18" s="84"/>
      <c r="X18" s="83"/>
      <c r="Y18" s="77"/>
      <c r="Z18" s="77"/>
      <c r="AA18" s="394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83"/>
      <c r="AT18" s="83"/>
      <c r="AU18" s="83"/>
      <c r="AV18" s="83"/>
      <c r="AW18" s="84"/>
      <c r="AY18" s="57"/>
      <c r="AZ18" s="57"/>
      <c r="BC18" s="58"/>
    </row>
    <row r="19" spans="1:55" s="56" customFormat="1" ht="15" customHeight="1">
      <c r="A19" s="288" t="s">
        <v>11</v>
      </c>
      <c r="B19" s="305"/>
      <c r="C19" s="305"/>
      <c r="D19" s="305"/>
      <c r="E19" s="305"/>
      <c r="F19" s="288" t="s">
        <v>96</v>
      </c>
      <c r="G19" s="305"/>
      <c r="H19" s="305"/>
      <c r="I19" s="305"/>
      <c r="J19" s="305"/>
      <c r="K19" s="305"/>
      <c r="L19" s="288" t="s">
        <v>6</v>
      </c>
      <c r="M19" s="305"/>
      <c r="N19" s="305"/>
      <c r="O19" s="305"/>
      <c r="P19" s="305"/>
      <c r="Q19" s="381"/>
      <c r="R19" s="288" t="s">
        <v>7</v>
      </c>
      <c r="S19" s="305"/>
      <c r="T19" s="305"/>
      <c r="U19" s="305"/>
      <c r="V19" s="305"/>
      <c r="W19" s="381"/>
      <c r="X19" s="85"/>
      <c r="Y19" s="86"/>
      <c r="Z19" s="86"/>
      <c r="AA19" s="288" t="s">
        <v>11</v>
      </c>
      <c r="AB19" s="305"/>
      <c r="AC19" s="305"/>
      <c r="AD19" s="305"/>
      <c r="AE19" s="305"/>
      <c r="AF19" s="288" t="s">
        <v>96</v>
      </c>
      <c r="AG19" s="305"/>
      <c r="AH19" s="305"/>
      <c r="AI19" s="305"/>
      <c r="AJ19" s="305"/>
      <c r="AK19" s="305"/>
      <c r="AL19" s="288" t="s">
        <v>6</v>
      </c>
      <c r="AM19" s="305"/>
      <c r="AN19" s="305"/>
      <c r="AO19" s="305"/>
      <c r="AP19" s="305"/>
      <c r="AQ19" s="381"/>
      <c r="AR19" s="288" t="s">
        <v>7</v>
      </c>
      <c r="AS19" s="305"/>
      <c r="AT19" s="305"/>
      <c r="AU19" s="305"/>
      <c r="AV19" s="305"/>
      <c r="AW19" s="381"/>
      <c r="AY19" s="57"/>
      <c r="AZ19" s="57"/>
      <c r="BC19" s="58"/>
    </row>
    <row r="20" spans="1:55" s="56" customFormat="1" ht="15" customHeight="1" thickBot="1">
      <c r="A20" s="306"/>
      <c r="B20" s="307"/>
      <c r="C20" s="307"/>
      <c r="D20" s="307"/>
      <c r="E20" s="307"/>
      <c r="F20" s="306"/>
      <c r="G20" s="307"/>
      <c r="H20" s="307"/>
      <c r="I20" s="307"/>
      <c r="J20" s="307"/>
      <c r="K20" s="307"/>
      <c r="L20" s="306"/>
      <c r="M20" s="307"/>
      <c r="N20" s="307"/>
      <c r="O20" s="307"/>
      <c r="P20" s="307"/>
      <c r="Q20" s="365"/>
      <c r="R20" s="306"/>
      <c r="S20" s="307"/>
      <c r="T20" s="307"/>
      <c r="U20" s="307"/>
      <c r="V20" s="307"/>
      <c r="W20" s="365"/>
      <c r="X20" s="85"/>
      <c r="Y20" s="86"/>
      <c r="Z20" s="86"/>
      <c r="AA20" s="306"/>
      <c r="AB20" s="307"/>
      <c r="AC20" s="307"/>
      <c r="AD20" s="307"/>
      <c r="AE20" s="307"/>
      <c r="AF20" s="306"/>
      <c r="AG20" s="307"/>
      <c r="AH20" s="307"/>
      <c r="AI20" s="307"/>
      <c r="AJ20" s="307"/>
      <c r="AK20" s="307"/>
      <c r="AL20" s="306"/>
      <c r="AM20" s="307"/>
      <c r="AN20" s="307"/>
      <c r="AO20" s="307"/>
      <c r="AP20" s="307"/>
      <c r="AQ20" s="365"/>
      <c r="AR20" s="306"/>
      <c r="AS20" s="307"/>
      <c r="AT20" s="307"/>
      <c r="AU20" s="307"/>
      <c r="AV20" s="307"/>
      <c r="AW20" s="365"/>
      <c r="AY20" s="57"/>
      <c r="AZ20" s="57"/>
      <c r="BC20" s="58"/>
    </row>
    <row r="21" spans="1:55" s="56" customFormat="1" ht="15" customHeight="1">
      <c r="A21" s="315" t="s">
        <v>97</v>
      </c>
      <c r="B21" s="316"/>
      <c r="C21" s="316"/>
      <c r="D21" s="316"/>
      <c r="E21" s="317"/>
      <c r="F21" s="368">
        <f>IF(AND(L21=0,P21=0,R21=0,V21=0),0,IF(L21=P21,1,IF(L21&gt;P21,2,0)))</f>
        <v>0</v>
      </c>
      <c r="G21" s="368"/>
      <c r="H21" s="370" t="s">
        <v>10</v>
      </c>
      <c r="I21" s="368"/>
      <c r="J21" s="368">
        <f>IF(AND(L21=0,P21=0,R21=0,V21=0),0,IF(L21=P21,1,IF(L21&lt;P21,2,0)))</f>
        <v>0</v>
      </c>
      <c r="K21" s="368"/>
      <c r="L21" s="393">
        <f>R12</f>
        <v>0</v>
      </c>
      <c r="M21" s="368"/>
      <c r="N21" s="421" t="s">
        <v>10</v>
      </c>
      <c r="O21" s="421"/>
      <c r="P21" s="423">
        <f>T12</f>
        <v>0</v>
      </c>
      <c r="Q21" s="424"/>
      <c r="R21" s="425">
        <f>U12</f>
        <v>0</v>
      </c>
      <c r="S21" s="423"/>
      <c r="T21" s="421" t="s">
        <v>10</v>
      </c>
      <c r="U21" s="421"/>
      <c r="V21" s="423">
        <f>W12</f>
        <v>0</v>
      </c>
      <c r="W21" s="424"/>
      <c r="X21" s="83"/>
      <c r="Y21" s="368">
        <f>R21*L21</f>
        <v>0</v>
      </c>
      <c r="Z21" s="382">
        <v>0</v>
      </c>
      <c r="AA21" s="315" t="s">
        <v>98</v>
      </c>
      <c r="AB21" s="316"/>
      <c r="AC21" s="316"/>
      <c r="AD21" s="316"/>
      <c r="AE21" s="317"/>
      <c r="AF21" s="368">
        <f>IF(AND(AL21=0,AP21=0,AR21=0,AV21=0),0,IF(AL21=AP21,1,IF(AL21&gt;AP21,2,0)))</f>
        <v>0</v>
      </c>
      <c r="AG21" s="368"/>
      <c r="AH21" s="370" t="s">
        <v>10</v>
      </c>
      <c r="AI21" s="368"/>
      <c r="AJ21" s="368">
        <f>IF(AND(AL21=0,AP21=0,AR21=0,AV21=0),0,IF(AL21=AP21,1,IF(AL21&lt;AP21,2,0)))</f>
        <v>0</v>
      </c>
      <c r="AK21" s="368"/>
      <c r="AL21" s="393">
        <f>T12</f>
        <v>0</v>
      </c>
      <c r="AM21" s="368"/>
      <c r="AN21" s="370" t="s">
        <v>10</v>
      </c>
      <c r="AO21" s="368"/>
      <c r="AP21" s="368">
        <f>R12</f>
        <v>0</v>
      </c>
      <c r="AQ21" s="382"/>
      <c r="AR21" s="393">
        <f>W12</f>
        <v>0</v>
      </c>
      <c r="AS21" s="368"/>
      <c r="AT21" s="370" t="s">
        <v>10</v>
      </c>
      <c r="AU21" s="368"/>
      <c r="AV21" s="368">
        <f>U12</f>
        <v>0</v>
      </c>
      <c r="AW21" s="382"/>
      <c r="AY21" s="392">
        <f>AR21*AL21</f>
        <v>0</v>
      </c>
      <c r="AZ21" s="383">
        <f>AV21*AP21</f>
        <v>0</v>
      </c>
      <c r="BC21" s="58"/>
    </row>
    <row r="22" spans="1:55" s="56" customFormat="1" ht="15.75" customHeight="1" thickBot="1">
      <c r="A22" s="344"/>
      <c r="B22" s="345"/>
      <c r="C22" s="345"/>
      <c r="D22" s="345"/>
      <c r="E22" s="346"/>
      <c r="F22" s="369"/>
      <c r="G22" s="369"/>
      <c r="H22" s="369"/>
      <c r="I22" s="369"/>
      <c r="J22" s="369"/>
      <c r="K22" s="369"/>
      <c r="L22" s="391"/>
      <c r="M22" s="369"/>
      <c r="N22" s="422"/>
      <c r="O22" s="422"/>
      <c r="P22" s="369"/>
      <c r="Q22" s="380"/>
      <c r="R22" s="391"/>
      <c r="S22" s="369"/>
      <c r="T22" s="422"/>
      <c r="U22" s="422"/>
      <c r="V22" s="369"/>
      <c r="W22" s="380"/>
      <c r="X22" s="83"/>
      <c r="Y22" s="368"/>
      <c r="Z22" s="382"/>
      <c r="AA22" s="344"/>
      <c r="AB22" s="345"/>
      <c r="AC22" s="345"/>
      <c r="AD22" s="345"/>
      <c r="AE22" s="346"/>
      <c r="AF22" s="369"/>
      <c r="AG22" s="369"/>
      <c r="AH22" s="369"/>
      <c r="AI22" s="369"/>
      <c r="AJ22" s="369"/>
      <c r="AK22" s="369"/>
      <c r="AL22" s="391"/>
      <c r="AM22" s="369"/>
      <c r="AN22" s="369"/>
      <c r="AO22" s="369"/>
      <c r="AP22" s="369"/>
      <c r="AQ22" s="380"/>
      <c r="AR22" s="391"/>
      <c r="AS22" s="369"/>
      <c r="AT22" s="369"/>
      <c r="AU22" s="369"/>
      <c r="AV22" s="369"/>
      <c r="AW22" s="380"/>
      <c r="AY22" s="392"/>
      <c r="AZ22" s="383"/>
      <c r="BC22" s="58"/>
    </row>
    <row r="23" spans="1:55" s="56" customFormat="1" ht="15" customHeight="1">
      <c r="A23" s="315" t="s">
        <v>99</v>
      </c>
      <c r="B23" s="316"/>
      <c r="C23" s="316"/>
      <c r="D23" s="316"/>
      <c r="E23" s="317"/>
      <c r="F23" s="368">
        <f>IF(AND(L23=0,P23=0,R23=0,V23=0),0,IF(L23=P23,1,IF(L23&gt;P23,2,0)))</f>
        <v>0</v>
      </c>
      <c r="G23" s="368"/>
      <c r="H23" s="370" t="s">
        <v>10</v>
      </c>
      <c r="I23" s="368"/>
      <c r="J23" s="368">
        <f>IF(AND(L23=0,P23=0,R23=0,V23=0),0,IF(L23=P23,1,IF(L23&lt;P23,2,0)))</f>
        <v>0</v>
      </c>
      <c r="K23" s="368"/>
      <c r="L23" s="390">
        <f>R10</f>
        <v>0</v>
      </c>
      <c r="M23" s="372"/>
      <c r="N23" s="374" t="s">
        <v>10</v>
      </c>
      <c r="O23" s="372"/>
      <c r="P23" s="372">
        <f>T10</f>
        <v>0</v>
      </c>
      <c r="Q23" s="379"/>
      <c r="R23" s="390">
        <f>U10</f>
        <v>0</v>
      </c>
      <c r="S23" s="372"/>
      <c r="T23" s="374" t="s">
        <v>10</v>
      </c>
      <c r="U23" s="372"/>
      <c r="V23" s="372">
        <f>W10</f>
        <v>0</v>
      </c>
      <c r="W23" s="379"/>
      <c r="X23" s="83"/>
      <c r="Y23" s="368">
        <f>R23*L23</f>
        <v>0</v>
      </c>
      <c r="Z23" s="382">
        <f>V23*P23</f>
        <v>0</v>
      </c>
      <c r="AA23" s="315" t="s">
        <v>100</v>
      </c>
      <c r="AB23" s="316"/>
      <c r="AC23" s="316"/>
      <c r="AD23" s="316"/>
      <c r="AE23" s="317"/>
      <c r="AF23" s="368">
        <f>IF(AND(AL23=0,AP23=0,AR23=0,AV23=0),0,IF(AL23=AP23,1,IF(AL23&gt;AP23,2,0)))</f>
        <v>0</v>
      </c>
      <c r="AG23" s="368"/>
      <c r="AH23" s="370" t="s">
        <v>10</v>
      </c>
      <c r="AI23" s="368"/>
      <c r="AJ23" s="368">
        <f>IF(AND(AL23=0,AP23=0,AR23=0,AV23=0),0,IF(AL23=AP23,1,IF(AL23&lt;AP23,2,0)))</f>
        <v>0</v>
      </c>
      <c r="AK23" s="368"/>
      <c r="AL23" s="390">
        <f>AR8</f>
        <v>0</v>
      </c>
      <c r="AM23" s="372"/>
      <c r="AN23" s="374" t="s">
        <v>10</v>
      </c>
      <c r="AO23" s="372"/>
      <c r="AP23" s="372">
        <f>AT8</f>
        <v>0</v>
      </c>
      <c r="AQ23" s="379"/>
      <c r="AR23" s="390">
        <f>AU8</f>
        <v>0</v>
      </c>
      <c r="AS23" s="372"/>
      <c r="AT23" s="374" t="s">
        <v>10</v>
      </c>
      <c r="AU23" s="372"/>
      <c r="AV23" s="372">
        <f>AW8</f>
        <v>0</v>
      </c>
      <c r="AW23" s="379"/>
      <c r="AY23" s="392">
        <f>AR23*AL23</f>
        <v>0</v>
      </c>
      <c r="AZ23" s="383">
        <f>AV23*AP23</f>
        <v>0</v>
      </c>
      <c r="BC23" s="58"/>
    </row>
    <row r="24" spans="1:55" s="56" customFormat="1" ht="15.75" customHeight="1" thickBot="1">
      <c r="A24" s="344"/>
      <c r="B24" s="345"/>
      <c r="C24" s="345"/>
      <c r="D24" s="345"/>
      <c r="E24" s="346"/>
      <c r="F24" s="369"/>
      <c r="G24" s="369"/>
      <c r="H24" s="369"/>
      <c r="I24" s="369"/>
      <c r="J24" s="369"/>
      <c r="K24" s="369"/>
      <c r="L24" s="391"/>
      <c r="M24" s="369"/>
      <c r="N24" s="369"/>
      <c r="O24" s="369"/>
      <c r="P24" s="369"/>
      <c r="Q24" s="380"/>
      <c r="R24" s="391"/>
      <c r="S24" s="369"/>
      <c r="T24" s="369"/>
      <c r="U24" s="369"/>
      <c r="V24" s="369"/>
      <c r="W24" s="380"/>
      <c r="X24" s="83"/>
      <c r="Y24" s="368"/>
      <c r="Z24" s="382"/>
      <c r="AA24" s="344"/>
      <c r="AB24" s="345"/>
      <c r="AC24" s="345"/>
      <c r="AD24" s="345"/>
      <c r="AE24" s="346"/>
      <c r="AF24" s="369"/>
      <c r="AG24" s="369"/>
      <c r="AH24" s="369"/>
      <c r="AI24" s="369"/>
      <c r="AJ24" s="369"/>
      <c r="AK24" s="369"/>
      <c r="AL24" s="391"/>
      <c r="AM24" s="369"/>
      <c r="AN24" s="369"/>
      <c r="AO24" s="369"/>
      <c r="AP24" s="369"/>
      <c r="AQ24" s="380"/>
      <c r="AR24" s="391"/>
      <c r="AS24" s="369"/>
      <c r="AT24" s="369"/>
      <c r="AU24" s="369"/>
      <c r="AV24" s="369"/>
      <c r="AW24" s="380"/>
      <c r="AX24" s="78"/>
      <c r="AY24" s="392"/>
      <c r="AZ24" s="383"/>
      <c r="BA24" s="78"/>
      <c r="BB24" s="78"/>
      <c r="BC24" s="58"/>
    </row>
    <row r="25" spans="1:55" s="56" customFormat="1" ht="15" customHeight="1">
      <c r="A25" s="315" t="s">
        <v>101</v>
      </c>
      <c r="B25" s="316"/>
      <c r="C25" s="316"/>
      <c r="D25" s="316"/>
      <c r="E25" s="317"/>
      <c r="F25" s="368">
        <f>IF(AND(L25=0,P25=0,R25=0,V25=0),0,IF(L25=P25,1,IF(L25&gt;P25,2,0)))</f>
        <v>0</v>
      </c>
      <c r="G25" s="368"/>
      <c r="H25" s="370" t="s">
        <v>10</v>
      </c>
      <c r="I25" s="368"/>
      <c r="J25" s="368">
        <f>IF(AND(L25=0,P25=0,R25=0,V25=0),0,IF(L25=P25,1,IF(L25&lt;P25,2,0)))</f>
        <v>0</v>
      </c>
      <c r="K25" s="368"/>
      <c r="L25" s="390">
        <f>R8</f>
        <v>0</v>
      </c>
      <c r="M25" s="372"/>
      <c r="N25" s="374" t="s">
        <v>10</v>
      </c>
      <c r="O25" s="372"/>
      <c r="P25" s="372">
        <f>T8</f>
        <v>0</v>
      </c>
      <c r="Q25" s="379"/>
      <c r="R25" s="390">
        <f>U8</f>
        <v>0</v>
      </c>
      <c r="S25" s="372"/>
      <c r="T25" s="374" t="s">
        <v>10</v>
      </c>
      <c r="U25" s="372"/>
      <c r="V25" s="372">
        <f>W8</f>
        <v>0</v>
      </c>
      <c r="W25" s="379"/>
      <c r="X25" s="83"/>
      <c r="Y25" s="368">
        <f>R25*L25</f>
        <v>0</v>
      </c>
      <c r="Z25" s="382">
        <f>V25*P25</f>
        <v>0</v>
      </c>
      <c r="AA25" s="315" t="s">
        <v>102</v>
      </c>
      <c r="AB25" s="316"/>
      <c r="AC25" s="316"/>
      <c r="AD25" s="316"/>
      <c r="AE25" s="317"/>
      <c r="AF25" s="368">
        <f>IF(AND(AL25=0,AP25=0,AR25=0,AV25=0),0,IF(AL25=AP25,1,IF(AL25&gt;AP25,2,0)))</f>
        <v>0</v>
      </c>
      <c r="AG25" s="368"/>
      <c r="AH25" s="370" t="s">
        <v>10</v>
      </c>
      <c r="AI25" s="368"/>
      <c r="AJ25" s="368">
        <f>IF(AND(AL25=0,AP25=0,AR25=0,AV25=0),0,IF(AL25=AP25,1,IF(AL25&lt;AP25,2,0)))</f>
        <v>0</v>
      </c>
      <c r="AK25" s="368"/>
      <c r="AL25" s="390">
        <f>AR10</f>
        <v>0</v>
      </c>
      <c r="AM25" s="372"/>
      <c r="AN25" s="374" t="s">
        <v>10</v>
      </c>
      <c r="AO25" s="372"/>
      <c r="AP25" s="372">
        <f>AT10</f>
        <v>0</v>
      </c>
      <c r="AQ25" s="379"/>
      <c r="AR25" s="390">
        <f>AU10</f>
        <v>0</v>
      </c>
      <c r="AS25" s="372"/>
      <c r="AT25" s="374" t="s">
        <v>10</v>
      </c>
      <c r="AU25" s="372"/>
      <c r="AV25" s="372">
        <f>AW10</f>
        <v>0</v>
      </c>
      <c r="AW25" s="379"/>
      <c r="AY25" s="392">
        <f>AR25*AL25</f>
        <v>0</v>
      </c>
      <c r="AZ25" s="383">
        <f>AV25*AP25</f>
        <v>0</v>
      </c>
      <c r="BC25" s="58"/>
    </row>
    <row r="26" spans="1:55" s="56" customFormat="1" ht="15.75" customHeight="1" thickBot="1">
      <c r="A26" s="344"/>
      <c r="B26" s="345"/>
      <c r="C26" s="345"/>
      <c r="D26" s="345"/>
      <c r="E26" s="346"/>
      <c r="F26" s="369"/>
      <c r="G26" s="369"/>
      <c r="H26" s="369"/>
      <c r="I26" s="369"/>
      <c r="J26" s="369"/>
      <c r="K26" s="369"/>
      <c r="L26" s="391"/>
      <c r="M26" s="369"/>
      <c r="N26" s="369"/>
      <c r="O26" s="369"/>
      <c r="P26" s="369"/>
      <c r="Q26" s="380"/>
      <c r="R26" s="391"/>
      <c r="S26" s="369"/>
      <c r="T26" s="369"/>
      <c r="U26" s="369"/>
      <c r="V26" s="369"/>
      <c r="W26" s="380"/>
      <c r="X26" s="83"/>
      <c r="Y26" s="368"/>
      <c r="Z26" s="382"/>
      <c r="AA26" s="344"/>
      <c r="AB26" s="345"/>
      <c r="AC26" s="345"/>
      <c r="AD26" s="345"/>
      <c r="AE26" s="346"/>
      <c r="AF26" s="369"/>
      <c r="AG26" s="369"/>
      <c r="AH26" s="369"/>
      <c r="AI26" s="369"/>
      <c r="AJ26" s="369"/>
      <c r="AK26" s="369"/>
      <c r="AL26" s="391"/>
      <c r="AM26" s="369"/>
      <c r="AN26" s="369"/>
      <c r="AO26" s="369"/>
      <c r="AP26" s="369"/>
      <c r="AQ26" s="380"/>
      <c r="AR26" s="391"/>
      <c r="AS26" s="369"/>
      <c r="AT26" s="369"/>
      <c r="AU26" s="369"/>
      <c r="AV26" s="369"/>
      <c r="AW26" s="380"/>
      <c r="AY26" s="392"/>
      <c r="AZ26" s="383"/>
      <c r="BC26" s="58"/>
    </row>
    <row r="27" spans="1:55" s="56" customFormat="1" ht="15" customHeight="1">
      <c r="A27" s="362" t="s">
        <v>105</v>
      </c>
      <c r="B27" s="363"/>
      <c r="C27" s="363"/>
      <c r="D27" s="363"/>
      <c r="E27" s="364"/>
      <c r="F27" s="366">
        <f>SUM(F21:G26)</f>
        <v>0</v>
      </c>
      <c r="G27" s="337"/>
      <c r="H27" s="336" t="s">
        <v>10</v>
      </c>
      <c r="I27" s="337"/>
      <c r="J27" s="337">
        <f>SUM(J21:K26)</f>
        <v>0</v>
      </c>
      <c r="K27" s="339"/>
      <c r="L27" s="337">
        <f>SUM(L21:M26)</f>
        <v>0</v>
      </c>
      <c r="M27" s="337"/>
      <c r="N27" s="336" t="s">
        <v>10</v>
      </c>
      <c r="O27" s="337"/>
      <c r="P27" s="337">
        <f>SUM(P21:Q26)</f>
        <v>0</v>
      </c>
      <c r="Q27" s="339"/>
      <c r="R27" s="366">
        <f>SUM(R21:S26)</f>
        <v>0</v>
      </c>
      <c r="S27" s="337"/>
      <c r="T27" s="336" t="s">
        <v>10</v>
      </c>
      <c r="U27" s="337"/>
      <c r="V27" s="337">
        <f>SUM(V21:W26)</f>
        <v>0</v>
      </c>
      <c r="W27" s="339"/>
      <c r="X27" s="85"/>
      <c r="Y27" s="361"/>
      <c r="Z27" s="360"/>
      <c r="AA27" s="362" t="s">
        <v>105</v>
      </c>
      <c r="AB27" s="363"/>
      <c r="AC27" s="363"/>
      <c r="AD27" s="363"/>
      <c r="AE27" s="364"/>
      <c r="AF27" s="366">
        <f>SUM(AF21:AG26)</f>
        <v>0</v>
      </c>
      <c r="AG27" s="337"/>
      <c r="AH27" s="336" t="s">
        <v>10</v>
      </c>
      <c r="AI27" s="337"/>
      <c r="AJ27" s="337">
        <f>SUM(AJ21:AK26)</f>
        <v>0</v>
      </c>
      <c r="AK27" s="337"/>
      <c r="AL27" s="366">
        <f>SUM(AL21:AM26)</f>
        <v>0</v>
      </c>
      <c r="AM27" s="337"/>
      <c r="AN27" s="336" t="s">
        <v>10</v>
      </c>
      <c r="AO27" s="337"/>
      <c r="AP27" s="337">
        <f>SUM(AP21:AQ26)</f>
        <v>0</v>
      </c>
      <c r="AQ27" s="339"/>
      <c r="AR27" s="366">
        <f>SUM(AR21:AS26)</f>
        <v>0</v>
      </c>
      <c r="AS27" s="337"/>
      <c r="AT27" s="336" t="s">
        <v>10</v>
      </c>
      <c r="AU27" s="337"/>
      <c r="AV27" s="337">
        <f>SUM(AV21:AW26)</f>
        <v>0</v>
      </c>
      <c r="AW27" s="339"/>
      <c r="AY27" s="383"/>
      <c r="AZ27" s="383"/>
      <c r="BC27" s="58"/>
    </row>
    <row r="28" spans="1:55" s="56" customFormat="1" ht="15.75" customHeight="1" thickBot="1">
      <c r="A28" s="306"/>
      <c r="B28" s="307"/>
      <c r="C28" s="307"/>
      <c r="D28" s="307"/>
      <c r="E28" s="365"/>
      <c r="F28" s="367"/>
      <c r="G28" s="338"/>
      <c r="H28" s="338"/>
      <c r="I28" s="338"/>
      <c r="J28" s="338"/>
      <c r="K28" s="340"/>
      <c r="L28" s="338"/>
      <c r="M28" s="338"/>
      <c r="N28" s="338"/>
      <c r="O28" s="338"/>
      <c r="P28" s="338"/>
      <c r="Q28" s="340"/>
      <c r="R28" s="367"/>
      <c r="S28" s="338"/>
      <c r="T28" s="338"/>
      <c r="U28" s="338"/>
      <c r="V28" s="338"/>
      <c r="W28" s="340"/>
      <c r="X28" s="85"/>
      <c r="Y28" s="361"/>
      <c r="Z28" s="360"/>
      <c r="AA28" s="306"/>
      <c r="AB28" s="307"/>
      <c r="AC28" s="307"/>
      <c r="AD28" s="307"/>
      <c r="AE28" s="365"/>
      <c r="AF28" s="367"/>
      <c r="AG28" s="338"/>
      <c r="AH28" s="338"/>
      <c r="AI28" s="338"/>
      <c r="AJ28" s="338"/>
      <c r="AK28" s="338"/>
      <c r="AL28" s="367"/>
      <c r="AM28" s="338"/>
      <c r="AN28" s="338"/>
      <c r="AO28" s="338"/>
      <c r="AP28" s="338"/>
      <c r="AQ28" s="340"/>
      <c r="AR28" s="367"/>
      <c r="AS28" s="338"/>
      <c r="AT28" s="338"/>
      <c r="AU28" s="338"/>
      <c r="AV28" s="338"/>
      <c r="AW28" s="340"/>
      <c r="AY28" s="383"/>
      <c r="AZ28" s="383"/>
      <c r="BC28" s="58"/>
    </row>
    <row r="29" spans="1:55" s="56" customFormat="1" ht="30" customHeight="1" thickBo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77"/>
      <c r="Z29" s="77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Y29" s="57"/>
      <c r="AZ29" s="57"/>
      <c r="BC29" s="58"/>
    </row>
    <row r="30" spans="1:55" s="56" customFormat="1" ht="15" customHeight="1">
      <c r="A30" s="384"/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8" t="s">
        <v>106</v>
      </c>
      <c r="T30" s="388"/>
      <c r="U30" s="388"/>
      <c r="V30" s="388"/>
      <c r="W30" s="389"/>
      <c r="X30" s="83"/>
      <c r="Y30" s="77"/>
      <c r="Z30" s="77"/>
      <c r="AA30" s="384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5"/>
      <c r="AO30" s="385"/>
      <c r="AP30" s="385"/>
      <c r="AQ30" s="385"/>
      <c r="AR30" s="385"/>
      <c r="AS30" s="388" t="s">
        <v>107</v>
      </c>
      <c r="AT30" s="388"/>
      <c r="AU30" s="388"/>
      <c r="AV30" s="388"/>
      <c r="AW30" s="389"/>
      <c r="AY30" s="57"/>
      <c r="AZ30" s="57"/>
      <c r="BC30" s="58"/>
    </row>
    <row r="31" spans="1:55" s="56" customFormat="1" ht="15" customHeight="1" thickBot="1">
      <c r="A31" s="386"/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83"/>
      <c r="T31" s="83"/>
      <c r="U31" s="83"/>
      <c r="V31" s="83"/>
      <c r="W31" s="84"/>
      <c r="X31" s="83"/>
      <c r="Y31" s="77"/>
      <c r="Z31" s="77"/>
      <c r="AA31" s="386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  <c r="AL31" s="387"/>
      <c r="AM31" s="387"/>
      <c r="AN31" s="387"/>
      <c r="AO31" s="387"/>
      <c r="AP31" s="387"/>
      <c r="AQ31" s="387"/>
      <c r="AR31" s="387"/>
      <c r="AS31" s="83"/>
      <c r="AT31" s="83"/>
      <c r="AU31" s="83"/>
      <c r="AV31" s="83"/>
      <c r="AW31" s="84"/>
      <c r="AY31" s="57"/>
      <c r="AZ31" s="57"/>
      <c r="BC31" s="58"/>
    </row>
    <row r="32" spans="1:55" s="56" customFormat="1" ht="15" customHeight="1">
      <c r="A32" s="288" t="s">
        <v>11</v>
      </c>
      <c r="B32" s="305"/>
      <c r="C32" s="305"/>
      <c r="D32" s="305"/>
      <c r="E32" s="381"/>
      <c r="F32" s="305" t="s">
        <v>96</v>
      </c>
      <c r="G32" s="305"/>
      <c r="H32" s="305"/>
      <c r="I32" s="305"/>
      <c r="J32" s="305"/>
      <c r="K32" s="381"/>
      <c r="L32" s="288" t="s">
        <v>6</v>
      </c>
      <c r="M32" s="305"/>
      <c r="N32" s="305"/>
      <c r="O32" s="305"/>
      <c r="P32" s="305"/>
      <c r="Q32" s="381"/>
      <c r="R32" s="288" t="s">
        <v>7</v>
      </c>
      <c r="S32" s="305"/>
      <c r="T32" s="305"/>
      <c r="U32" s="305"/>
      <c r="V32" s="305"/>
      <c r="W32" s="381"/>
      <c r="X32" s="85"/>
      <c r="Y32" s="86"/>
      <c r="Z32" s="86"/>
      <c r="AA32" s="288" t="s">
        <v>11</v>
      </c>
      <c r="AB32" s="305"/>
      <c r="AC32" s="305"/>
      <c r="AD32" s="305"/>
      <c r="AE32" s="305"/>
      <c r="AF32" s="288" t="s">
        <v>96</v>
      </c>
      <c r="AG32" s="305"/>
      <c r="AH32" s="305"/>
      <c r="AI32" s="305"/>
      <c r="AJ32" s="305"/>
      <c r="AK32" s="305"/>
      <c r="AL32" s="288" t="s">
        <v>6</v>
      </c>
      <c r="AM32" s="305"/>
      <c r="AN32" s="305"/>
      <c r="AO32" s="305"/>
      <c r="AP32" s="305"/>
      <c r="AQ32" s="381"/>
      <c r="AR32" s="288" t="s">
        <v>7</v>
      </c>
      <c r="AS32" s="305"/>
      <c r="AT32" s="305"/>
      <c r="AU32" s="305"/>
      <c r="AV32" s="305"/>
      <c r="AW32" s="381"/>
      <c r="AY32" s="57"/>
      <c r="AZ32" s="57"/>
      <c r="BC32" s="58"/>
    </row>
    <row r="33" spans="1:55" s="56" customFormat="1" ht="15" customHeight="1" thickBot="1">
      <c r="A33" s="306"/>
      <c r="B33" s="307"/>
      <c r="C33" s="307"/>
      <c r="D33" s="307"/>
      <c r="E33" s="365"/>
      <c r="F33" s="307"/>
      <c r="G33" s="307"/>
      <c r="H33" s="307"/>
      <c r="I33" s="307"/>
      <c r="J33" s="307"/>
      <c r="K33" s="365"/>
      <c r="L33" s="306"/>
      <c r="M33" s="307"/>
      <c r="N33" s="307"/>
      <c r="O33" s="307"/>
      <c r="P33" s="307"/>
      <c r="Q33" s="365"/>
      <c r="R33" s="306"/>
      <c r="S33" s="307"/>
      <c r="T33" s="307"/>
      <c r="U33" s="307"/>
      <c r="V33" s="307"/>
      <c r="W33" s="365"/>
      <c r="X33" s="85"/>
      <c r="Y33" s="86"/>
      <c r="Z33" s="86"/>
      <c r="AA33" s="306"/>
      <c r="AB33" s="307"/>
      <c r="AC33" s="307"/>
      <c r="AD33" s="307"/>
      <c r="AE33" s="307"/>
      <c r="AF33" s="306"/>
      <c r="AG33" s="307"/>
      <c r="AH33" s="307"/>
      <c r="AI33" s="307"/>
      <c r="AJ33" s="307"/>
      <c r="AK33" s="307"/>
      <c r="AL33" s="306"/>
      <c r="AM33" s="307"/>
      <c r="AN33" s="307"/>
      <c r="AO33" s="307"/>
      <c r="AP33" s="307"/>
      <c r="AQ33" s="365"/>
      <c r="AR33" s="306"/>
      <c r="AS33" s="307"/>
      <c r="AT33" s="307"/>
      <c r="AU33" s="307"/>
      <c r="AV33" s="307"/>
      <c r="AW33" s="365"/>
      <c r="AX33" s="87"/>
      <c r="AY33" s="57"/>
      <c r="AZ33" s="57"/>
      <c r="BC33" s="58"/>
    </row>
    <row r="34" spans="1:55" s="56" customFormat="1" ht="15" customHeight="1">
      <c r="A34" s="315" t="s">
        <v>108</v>
      </c>
      <c r="B34" s="316"/>
      <c r="C34" s="316"/>
      <c r="D34" s="316"/>
      <c r="E34" s="317"/>
      <c r="F34" s="368">
        <f>IF(AND(L34=0,P34=0,R34=0,V34=0),0,IF(L34=P34,1,IF(L34&gt;P34,2,0)))</f>
        <v>0</v>
      </c>
      <c r="G34" s="368"/>
      <c r="H34" s="370" t="s">
        <v>10</v>
      </c>
      <c r="I34" s="368"/>
      <c r="J34" s="368">
        <f>IF(AND(L34=0,P34=0,R34=0,V34=0),0,IF(L34=P34,1,IF(L34&lt;P34,2,0)))</f>
        <v>0</v>
      </c>
      <c r="K34" s="368"/>
      <c r="L34" s="375">
        <f>T10</f>
        <v>0</v>
      </c>
      <c r="M34" s="368"/>
      <c r="N34" s="370" t="s">
        <v>10</v>
      </c>
      <c r="O34" s="368"/>
      <c r="P34" s="368">
        <f>R10</f>
        <v>0</v>
      </c>
      <c r="Q34" s="376"/>
      <c r="R34" s="368">
        <f>W10</f>
        <v>0</v>
      </c>
      <c r="S34" s="368"/>
      <c r="T34" s="370" t="s">
        <v>10</v>
      </c>
      <c r="U34" s="368"/>
      <c r="V34" s="368">
        <f>U10</f>
        <v>0</v>
      </c>
      <c r="W34" s="382"/>
      <c r="X34" s="83"/>
      <c r="Y34" s="368">
        <f>R34*L34</f>
        <v>0</v>
      </c>
      <c r="Z34" s="382">
        <f>V34*P34</f>
        <v>0</v>
      </c>
      <c r="AA34" s="315" t="s">
        <v>109</v>
      </c>
      <c r="AB34" s="316"/>
      <c r="AC34" s="316"/>
      <c r="AD34" s="316"/>
      <c r="AE34" s="317"/>
      <c r="AF34" s="368">
        <f>IF(AND(AL34=0,AP34=0,AR34=0,AV34=0),0,IF(AL34=AP34,1,IF(AL34&gt;AP34,2,0)))</f>
        <v>0</v>
      </c>
      <c r="AG34" s="368"/>
      <c r="AH34" s="370" t="s">
        <v>10</v>
      </c>
      <c r="AI34" s="368"/>
      <c r="AJ34" s="368">
        <f>IF(AND(AL34=0,AP34=0,AR34=0,AV34=0),0,IF(AL34=AP34,1,IF(AL34&lt;AP34,2,0)))</f>
        <v>0</v>
      </c>
      <c r="AK34" s="368"/>
      <c r="AL34" s="393">
        <f>T8</f>
        <v>0</v>
      </c>
      <c r="AM34" s="368"/>
      <c r="AN34" s="370" t="s">
        <v>10</v>
      </c>
      <c r="AO34" s="368"/>
      <c r="AP34" s="368">
        <f>R8</f>
        <v>0</v>
      </c>
      <c r="AQ34" s="382"/>
      <c r="AR34" s="393">
        <f>W8</f>
        <v>0</v>
      </c>
      <c r="AS34" s="368"/>
      <c r="AT34" s="370" t="s">
        <v>10</v>
      </c>
      <c r="AU34" s="368"/>
      <c r="AV34" s="368">
        <f>U8</f>
        <v>0</v>
      </c>
      <c r="AW34" s="382"/>
      <c r="AX34" s="87"/>
      <c r="AY34" s="392">
        <f>AR34*AL34</f>
        <v>0</v>
      </c>
      <c r="AZ34" s="383">
        <f>AV34*AP34</f>
        <v>0</v>
      </c>
      <c r="BC34" s="58"/>
    </row>
    <row r="35" spans="1:55" s="56" customFormat="1" ht="15.75" customHeight="1" thickBot="1">
      <c r="A35" s="344"/>
      <c r="B35" s="345"/>
      <c r="C35" s="345"/>
      <c r="D35" s="345"/>
      <c r="E35" s="346"/>
      <c r="F35" s="369"/>
      <c r="G35" s="369"/>
      <c r="H35" s="369"/>
      <c r="I35" s="369"/>
      <c r="J35" s="369"/>
      <c r="K35" s="369"/>
      <c r="L35" s="373"/>
      <c r="M35" s="369"/>
      <c r="N35" s="369"/>
      <c r="O35" s="369"/>
      <c r="P35" s="369"/>
      <c r="Q35" s="377"/>
      <c r="R35" s="369"/>
      <c r="S35" s="369"/>
      <c r="T35" s="369"/>
      <c r="U35" s="369"/>
      <c r="V35" s="369"/>
      <c r="W35" s="380"/>
      <c r="X35" s="83"/>
      <c r="Y35" s="368"/>
      <c r="Z35" s="382"/>
      <c r="AA35" s="344"/>
      <c r="AB35" s="345"/>
      <c r="AC35" s="345"/>
      <c r="AD35" s="345"/>
      <c r="AE35" s="346"/>
      <c r="AF35" s="369"/>
      <c r="AG35" s="369"/>
      <c r="AH35" s="369"/>
      <c r="AI35" s="369"/>
      <c r="AJ35" s="369"/>
      <c r="AK35" s="369"/>
      <c r="AL35" s="391"/>
      <c r="AM35" s="369"/>
      <c r="AN35" s="369"/>
      <c r="AO35" s="369"/>
      <c r="AP35" s="369"/>
      <c r="AQ35" s="380"/>
      <c r="AR35" s="391"/>
      <c r="AS35" s="369"/>
      <c r="AT35" s="369"/>
      <c r="AU35" s="369"/>
      <c r="AV35" s="369"/>
      <c r="AW35" s="380"/>
      <c r="AY35" s="392"/>
      <c r="AZ35" s="383"/>
      <c r="BC35" s="58"/>
    </row>
    <row r="36" spans="1:55" s="56" customFormat="1" ht="15" customHeight="1">
      <c r="A36" s="315" t="s">
        <v>110</v>
      </c>
      <c r="B36" s="316"/>
      <c r="C36" s="316"/>
      <c r="D36" s="316"/>
      <c r="E36" s="317"/>
      <c r="F36" s="368">
        <f>IF(AND(L36=0,P36=0,R36=0,V36=0),0,IF(L36=P36,1,IF(L36&gt;P36,2,0)))</f>
        <v>0</v>
      </c>
      <c r="G36" s="368"/>
      <c r="H36" s="370" t="s">
        <v>10</v>
      </c>
      <c r="I36" s="368"/>
      <c r="J36" s="368">
        <f>IF(AND(L36=0,P36=0,R36=0,V36=0),0,IF(L36=P36,1,IF(L36&lt;P36,2,0)))</f>
        <v>0</v>
      </c>
      <c r="K36" s="368"/>
      <c r="L36" s="371">
        <f>AT8</f>
        <v>0</v>
      </c>
      <c r="M36" s="372"/>
      <c r="N36" s="374" t="s">
        <v>10</v>
      </c>
      <c r="O36" s="372"/>
      <c r="P36" s="372">
        <f>AR8</f>
        <v>0</v>
      </c>
      <c r="Q36" s="378"/>
      <c r="R36" s="372">
        <f>AW8</f>
        <v>0</v>
      </c>
      <c r="S36" s="372"/>
      <c r="T36" s="374" t="s">
        <v>10</v>
      </c>
      <c r="U36" s="372"/>
      <c r="V36" s="372">
        <f>AU8</f>
        <v>0</v>
      </c>
      <c r="W36" s="379"/>
      <c r="X36" s="83"/>
      <c r="Y36" s="368">
        <f>R36*L36</f>
        <v>0</v>
      </c>
      <c r="Z36" s="382">
        <f>V36*P36</f>
        <v>0</v>
      </c>
      <c r="AA36" s="315" t="s">
        <v>111</v>
      </c>
      <c r="AB36" s="316"/>
      <c r="AC36" s="316"/>
      <c r="AD36" s="316"/>
      <c r="AE36" s="317"/>
      <c r="AF36" s="368">
        <f>IF(AND(AL36=0,AP36=0,AR36=0,AV36=0),0,IF(AL36=AP36,1,IF(AL36&gt;AP36,2,0)))</f>
        <v>0</v>
      </c>
      <c r="AG36" s="368"/>
      <c r="AH36" s="370" t="s">
        <v>10</v>
      </c>
      <c r="AI36" s="368"/>
      <c r="AJ36" s="368">
        <f>IF(AND(AL36=0,AP36=0,AR36=0,AV36=0),0,IF(AL36=AP36,1,IF(AL36&lt;AP36,2,0)))</f>
        <v>0</v>
      </c>
      <c r="AK36" s="368"/>
      <c r="AL36" s="390">
        <f>AT10</f>
        <v>0</v>
      </c>
      <c r="AM36" s="372"/>
      <c r="AN36" s="374" t="s">
        <v>10</v>
      </c>
      <c r="AO36" s="372"/>
      <c r="AP36" s="372">
        <f>AR10</f>
        <v>0</v>
      </c>
      <c r="AQ36" s="379"/>
      <c r="AR36" s="390">
        <f>AW10</f>
        <v>0</v>
      </c>
      <c r="AS36" s="372"/>
      <c r="AT36" s="374" t="s">
        <v>10</v>
      </c>
      <c r="AU36" s="372"/>
      <c r="AV36" s="372">
        <f>AU10</f>
        <v>0</v>
      </c>
      <c r="AW36" s="379"/>
      <c r="AY36" s="392">
        <f>AR36*AL36</f>
        <v>0</v>
      </c>
      <c r="AZ36" s="383">
        <f>AV36*AP36</f>
        <v>0</v>
      </c>
      <c r="BC36" s="58"/>
    </row>
    <row r="37" spans="1:55" s="56" customFormat="1" ht="15.75" customHeight="1" thickBot="1">
      <c r="A37" s="344"/>
      <c r="B37" s="345"/>
      <c r="C37" s="345"/>
      <c r="D37" s="345"/>
      <c r="E37" s="346"/>
      <c r="F37" s="369"/>
      <c r="G37" s="369"/>
      <c r="H37" s="369"/>
      <c r="I37" s="369"/>
      <c r="J37" s="369"/>
      <c r="K37" s="369"/>
      <c r="L37" s="373"/>
      <c r="M37" s="369"/>
      <c r="N37" s="369"/>
      <c r="O37" s="369"/>
      <c r="P37" s="369"/>
      <c r="Q37" s="377"/>
      <c r="R37" s="369"/>
      <c r="S37" s="369"/>
      <c r="T37" s="369"/>
      <c r="U37" s="369"/>
      <c r="V37" s="369"/>
      <c r="W37" s="380"/>
      <c r="X37" s="66"/>
      <c r="Y37" s="368"/>
      <c r="Z37" s="382"/>
      <c r="AA37" s="344"/>
      <c r="AB37" s="345"/>
      <c r="AC37" s="345"/>
      <c r="AD37" s="345"/>
      <c r="AE37" s="346"/>
      <c r="AF37" s="369"/>
      <c r="AG37" s="369"/>
      <c r="AH37" s="369"/>
      <c r="AI37" s="369"/>
      <c r="AJ37" s="369"/>
      <c r="AK37" s="369"/>
      <c r="AL37" s="391"/>
      <c r="AM37" s="369"/>
      <c r="AN37" s="369"/>
      <c r="AO37" s="369"/>
      <c r="AP37" s="369"/>
      <c r="AQ37" s="380"/>
      <c r="AR37" s="391"/>
      <c r="AS37" s="369"/>
      <c r="AT37" s="369"/>
      <c r="AU37" s="369"/>
      <c r="AV37" s="369"/>
      <c r="AW37" s="380"/>
      <c r="AY37" s="392"/>
      <c r="AZ37" s="383"/>
      <c r="BC37" s="58"/>
    </row>
    <row r="38" spans="1:55" s="56" customFormat="1" ht="15" customHeight="1">
      <c r="A38" s="315" t="s">
        <v>112</v>
      </c>
      <c r="B38" s="316"/>
      <c r="C38" s="316"/>
      <c r="D38" s="316"/>
      <c r="E38" s="317"/>
      <c r="F38" s="368">
        <f>IF(AND(L38=0,P38=0,R38=0,V38=0),0,IF(L38=P38,1,IF(L38&gt;P38,2,0)))</f>
        <v>0</v>
      </c>
      <c r="G38" s="368"/>
      <c r="H38" s="370" t="s">
        <v>10</v>
      </c>
      <c r="I38" s="368"/>
      <c r="J38" s="368">
        <f>IF(AND(L38=0,P38=0,R38=0,V38=0),0,IF(L38=P38,1,IF(L38&lt;P38,2,0)))</f>
        <v>0</v>
      </c>
      <c r="K38" s="368"/>
      <c r="L38" s="371">
        <f>AR12</f>
        <v>0</v>
      </c>
      <c r="M38" s="372"/>
      <c r="N38" s="374" t="s">
        <v>10</v>
      </c>
      <c r="O38" s="372"/>
      <c r="P38" s="372">
        <f>AT12</f>
        <v>0</v>
      </c>
      <c r="Q38" s="378"/>
      <c r="R38" s="372">
        <f>AU12</f>
        <v>0</v>
      </c>
      <c r="S38" s="372"/>
      <c r="T38" s="374" t="s">
        <v>10</v>
      </c>
      <c r="U38" s="372"/>
      <c r="V38" s="372">
        <f>AW12</f>
        <v>0</v>
      </c>
      <c r="W38" s="379"/>
      <c r="X38" s="66"/>
      <c r="Y38" s="368">
        <f>R38*L38</f>
        <v>0</v>
      </c>
      <c r="Z38" s="382">
        <f>V38*P38</f>
        <v>0</v>
      </c>
      <c r="AA38" s="315" t="s">
        <v>113</v>
      </c>
      <c r="AB38" s="316"/>
      <c r="AC38" s="316"/>
      <c r="AD38" s="316"/>
      <c r="AE38" s="317"/>
      <c r="AF38" s="368">
        <f>IF(AND(AL38=0,AP38=0,AR38=0,AV38=0),0,IF(AL38=AP38,1,IF(AL38&gt;AP38,2,0)))</f>
        <v>0</v>
      </c>
      <c r="AG38" s="368"/>
      <c r="AH38" s="370" t="s">
        <v>10</v>
      </c>
      <c r="AI38" s="368"/>
      <c r="AJ38" s="368">
        <f>IF(AND(AL38=0,AP38=0,AR38=0,AV38=0),0,IF(AL38=AP38,1,IF(AL38&lt;AP38,2,0)))</f>
        <v>0</v>
      </c>
      <c r="AK38" s="368"/>
      <c r="AL38" s="390">
        <f>AT12</f>
        <v>0</v>
      </c>
      <c r="AM38" s="372"/>
      <c r="AN38" s="374" t="s">
        <v>10</v>
      </c>
      <c r="AO38" s="372"/>
      <c r="AP38" s="372">
        <f>AR12</f>
        <v>0</v>
      </c>
      <c r="AQ38" s="379"/>
      <c r="AR38" s="390">
        <f>AW12</f>
        <v>0</v>
      </c>
      <c r="AS38" s="372"/>
      <c r="AT38" s="374" t="s">
        <v>10</v>
      </c>
      <c r="AU38" s="372"/>
      <c r="AV38" s="372">
        <f>AU12</f>
        <v>0</v>
      </c>
      <c r="AW38" s="379"/>
      <c r="AY38" s="392">
        <f>AR38*AL38</f>
        <v>0</v>
      </c>
      <c r="AZ38" s="383">
        <f>AV38*AP38</f>
        <v>0</v>
      </c>
      <c r="BC38" s="58"/>
    </row>
    <row r="39" spans="1:55" s="56" customFormat="1" ht="15.75" customHeight="1" thickBot="1">
      <c r="A39" s="344"/>
      <c r="B39" s="345"/>
      <c r="C39" s="345"/>
      <c r="D39" s="345"/>
      <c r="E39" s="346"/>
      <c r="F39" s="369"/>
      <c r="G39" s="369"/>
      <c r="H39" s="369"/>
      <c r="I39" s="369"/>
      <c r="J39" s="369"/>
      <c r="K39" s="369"/>
      <c r="L39" s="373"/>
      <c r="M39" s="369"/>
      <c r="N39" s="369"/>
      <c r="O39" s="369"/>
      <c r="P39" s="369"/>
      <c r="Q39" s="377"/>
      <c r="R39" s="369"/>
      <c r="S39" s="369"/>
      <c r="T39" s="369"/>
      <c r="U39" s="369"/>
      <c r="V39" s="369"/>
      <c r="W39" s="380"/>
      <c r="X39" s="10"/>
      <c r="Y39" s="368"/>
      <c r="Z39" s="382"/>
      <c r="AA39" s="344"/>
      <c r="AB39" s="345"/>
      <c r="AC39" s="345"/>
      <c r="AD39" s="345"/>
      <c r="AE39" s="346"/>
      <c r="AF39" s="369"/>
      <c r="AG39" s="369"/>
      <c r="AH39" s="369"/>
      <c r="AI39" s="369"/>
      <c r="AJ39" s="369"/>
      <c r="AK39" s="369"/>
      <c r="AL39" s="391"/>
      <c r="AM39" s="369"/>
      <c r="AN39" s="369"/>
      <c r="AO39" s="369"/>
      <c r="AP39" s="369"/>
      <c r="AQ39" s="380"/>
      <c r="AR39" s="391"/>
      <c r="AS39" s="369"/>
      <c r="AT39" s="369"/>
      <c r="AU39" s="369"/>
      <c r="AV39" s="369"/>
      <c r="AW39" s="380"/>
      <c r="AY39" s="392"/>
      <c r="AZ39" s="383"/>
      <c r="BC39" s="58"/>
    </row>
    <row r="40" spans="1:55" s="56" customFormat="1" ht="15" customHeight="1">
      <c r="A40" s="362" t="s">
        <v>105</v>
      </c>
      <c r="B40" s="363"/>
      <c r="C40" s="363"/>
      <c r="D40" s="363"/>
      <c r="E40" s="364"/>
      <c r="F40" s="337">
        <f>SUM(F34:G39)</f>
        <v>0</v>
      </c>
      <c r="G40" s="337"/>
      <c r="H40" s="336" t="s">
        <v>10</v>
      </c>
      <c r="I40" s="337"/>
      <c r="J40" s="337">
        <f>SUM(J34:K39)</f>
        <v>0</v>
      </c>
      <c r="K40" s="339"/>
      <c r="L40" s="366">
        <f>SUM(L34:M39)</f>
        <v>0</v>
      </c>
      <c r="M40" s="337"/>
      <c r="N40" s="336" t="s">
        <v>10</v>
      </c>
      <c r="O40" s="337"/>
      <c r="P40" s="337">
        <f>SUM(P34:Q39)</f>
        <v>0</v>
      </c>
      <c r="Q40" s="339"/>
      <c r="R40" s="337">
        <f>SUM(R34:S39)</f>
        <v>0</v>
      </c>
      <c r="S40" s="337"/>
      <c r="T40" s="336" t="s">
        <v>10</v>
      </c>
      <c r="U40" s="337"/>
      <c r="V40" s="337">
        <f>SUM(V34:W39)</f>
        <v>0</v>
      </c>
      <c r="W40" s="337"/>
      <c r="X40" s="88"/>
      <c r="Y40" s="360"/>
      <c r="Z40" s="360"/>
      <c r="AA40" s="362" t="s">
        <v>105</v>
      </c>
      <c r="AB40" s="363"/>
      <c r="AC40" s="363"/>
      <c r="AD40" s="363"/>
      <c r="AE40" s="364"/>
      <c r="AF40" s="366">
        <f>SUM(AF34:AG39)</f>
        <v>0</v>
      </c>
      <c r="AG40" s="337"/>
      <c r="AH40" s="336" t="s">
        <v>10</v>
      </c>
      <c r="AI40" s="337"/>
      <c r="AJ40" s="337">
        <f>SUM(AJ34:AK39)</f>
        <v>0</v>
      </c>
      <c r="AK40" s="337"/>
      <c r="AL40" s="366">
        <f>SUM(AL34:AM39)</f>
        <v>0</v>
      </c>
      <c r="AM40" s="337"/>
      <c r="AN40" s="336" t="s">
        <v>10</v>
      </c>
      <c r="AO40" s="337"/>
      <c r="AP40" s="337">
        <f>SUM(AP34:AQ39)</f>
        <v>0</v>
      </c>
      <c r="AQ40" s="339"/>
      <c r="AR40" s="366">
        <f>SUM(AR34:AS39)</f>
        <v>0</v>
      </c>
      <c r="AS40" s="337"/>
      <c r="AT40" s="336" t="s">
        <v>10</v>
      </c>
      <c r="AU40" s="337"/>
      <c r="AV40" s="337">
        <f>SUM(AV34:AW39)</f>
        <v>0</v>
      </c>
      <c r="AW40" s="339"/>
      <c r="AY40" s="383"/>
      <c r="AZ40" s="383"/>
      <c r="BC40" s="58"/>
    </row>
    <row r="41" spans="1:55" s="56" customFormat="1" ht="15.75" customHeight="1" thickBot="1">
      <c r="A41" s="306"/>
      <c r="B41" s="307"/>
      <c r="C41" s="307"/>
      <c r="D41" s="307"/>
      <c r="E41" s="365"/>
      <c r="F41" s="338"/>
      <c r="G41" s="338"/>
      <c r="H41" s="338"/>
      <c r="I41" s="338"/>
      <c r="J41" s="338"/>
      <c r="K41" s="340"/>
      <c r="L41" s="367"/>
      <c r="M41" s="338"/>
      <c r="N41" s="338"/>
      <c r="O41" s="338"/>
      <c r="P41" s="338"/>
      <c r="Q41" s="340"/>
      <c r="R41" s="338"/>
      <c r="S41" s="338"/>
      <c r="T41" s="338"/>
      <c r="U41" s="338"/>
      <c r="V41" s="338"/>
      <c r="W41" s="338"/>
      <c r="X41" s="88"/>
      <c r="Y41" s="360"/>
      <c r="Z41" s="360"/>
      <c r="AA41" s="306"/>
      <c r="AB41" s="307"/>
      <c r="AC41" s="307"/>
      <c r="AD41" s="307"/>
      <c r="AE41" s="365"/>
      <c r="AF41" s="367"/>
      <c r="AG41" s="338"/>
      <c r="AH41" s="338"/>
      <c r="AI41" s="338"/>
      <c r="AJ41" s="338"/>
      <c r="AK41" s="338"/>
      <c r="AL41" s="367"/>
      <c r="AM41" s="338"/>
      <c r="AN41" s="338"/>
      <c r="AO41" s="338"/>
      <c r="AP41" s="338"/>
      <c r="AQ41" s="340"/>
      <c r="AR41" s="367"/>
      <c r="AS41" s="338"/>
      <c r="AT41" s="338"/>
      <c r="AU41" s="338"/>
      <c r="AV41" s="338"/>
      <c r="AW41" s="340"/>
      <c r="AY41" s="383"/>
      <c r="AZ41" s="383"/>
      <c r="BC41" s="58"/>
    </row>
    <row r="42" spans="1:55" s="56" customFormat="1" ht="30" customHeight="1" thickBot="1">
      <c r="A42" s="6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0"/>
      <c r="R42" s="5"/>
      <c r="S42" s="5"/>
      <c r="T42" s="5"/>
      <c r="U42" s="5"/>
      <c r="V42" s="5"/>
      <c r="W42" s="5"/>
      <c r="X42" s="5"/>
      <c r="Y42" s="61"/>
      <c r="Z42" s="61"/>
      <c r="AA42" s="5"/>
      <c r="AB42" s="5"/>
      <c r="AC42" s="5"/>
      <c r="AD42" s="5"/>
      <c r="AE42" s="5"/>
      <c r="AF42" s="5"/>
      <c r="AG42" s="5"/>
      <c r="AH42" s="5"/>
      <c r="AI42" s="60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Y42" s="57"/>
      <c r="AZ42" s="57"/>
      <c r="BC42" s="58"/>
    </row>
    <row r="43" spans="1:55" s="56" customFormat="1" ht="15" customHeight="1">
      <c r="A43" s="395"/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426"/>
      <c r="T43" s="426"/>
      <c r="U43" s="426"/>
      <c r="V43" s="426"/>
      <c r="W43" s="426"/>
      <c r="X43" s="5"/>
      <c r="Y43" s="61"/>
      <c r="Z43" s="61"/>
      <c r="AA43" s="427" t="s">
        <v>117</v>
      </c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8"/>
      <c r="AT43" s="428"/>
      <c r="AU43" s="428"/>
      <c r="AV43" s="428"/>
      <c r="AW43" s="429"/>
      <c r="AY43" s="57"/>
      <c r="AZ43" s="57"/>
      <c r="BC43" s="58"/>
    </row>
    <row r="44" spans="1:55" s="56" customFormat="1" ht="15" customHeight="1" thickBot="1">
      <c r="A44" s="395"/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83"/>
      <c r="T44" s="83"/>
      <c r="U44" s="83"/>
      <c r="V44" s="83"/>
      <c r="W44" s="83"/>
      <c r="X44" s="5"/>
      <c r="Y44" s="61"/>
      <c r="Z44" s="61"/>
      <c r="AA44" s="430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2"/>
      <c r="AY44" s="57"/>
      <c r="AZ44" s="57"/>
      <c r="BC44" s="58"/>
    </row>
    <row r="45" spans="1:55" s="56" customFormat="1" ht="15" customHeight="1">
      <c r="A45" s="348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88"/>
      <c r="Y45" s="89"/>
      <c r="Z45" s="89"/>
      <c r="AA45" s="288" t="s">
        <v>85</v>
      </c>
      <c r="AB45" s="305"/>
      <c r="AC45" s="305"/>
      <c r="AD45" s="305"/>
      <c r="AE45" s="305"/>
      <c r="AF45" s="433" t="s">
        <v>118</v>
      </c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5"/>
      <c r="AY45" s="57"/>
      <c r="AZ45" s="57"/>
      <c r="BC45" s="58"/>
    </row>
    <row r="46" spans="1:55" s="56" customFormat="1" ht="15" customHeight="1" thickBot="1">
      <c r="A46" s="348"/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88"/>
      <c r="Y46" s="89"/>
      <c r="Z46" s="89"/>
      <c r="AA46" s="306"/>
      <c r="AB46" s="307"/>
      <c r="AC46" s="307"/>
      <c r="AD46" s="307"/>
      <c r="AE46" s="307"/>
      <c r="AF46" s="436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7"/>
      <c r="AW46" s="438"/>
      <c r="AY46" s="57"/>
      <c r="AZ46" s="57"/>
      <c r="BC46" s="58"/>
    </row>
    <row r="47" spans="1:55" s="56" customFormat="1" ht="15" customHeight="1">
      <c r="A47" s="439"/>
      <c r="B47" s="439"/>
      <c r="C47" s="439"/>
      <c r="D47" s="439"/>
      <c r="E47" s="439"/>
      <c r="F47" s="368"/>
      <c r="G47" s="368"/>
      <c r="H47" s="370"/>
      <c r="I47" s="368"/>
      <c r="J47" s="368"/>
      <c r="K47" s="368"/>
      <c r="L47" s="368"/>
      <c r="M47" s="368"/>
      <c r="N47" s="370"/>
      <c r="O47" s="368"/>
      <c r="P47" s="368"/>
      <c r="Q47" s="368"/>
      <c r="R47" s="368"/>
      <c r="S47" s="368"/>
      <c r="T47" s="370"/>
      <c r="U47" s="368"/>
      <c r="V47" s="368"/>
      <c r="W47" s="368"/>
      <c r="X47" s="5"/>
      <c r="Y47" s="368">
        <f>R47*L47</f>
        <v>0</v>
      </c>
      <c r="Z47" s="382">
        <f>V47*P47</f>
        <v>0</v>
      </c>
      <c r="AA47" s="315" t="s">
        <v>120</v>
      </c>
      <c r="AB47" s="316"/>
      <c r="AC47" s="316"/>
      <c r="AD47" s="316"/>
      <c r="AE47" s="317"/>
      <c r="AF47" s="321">
        <f>IF($AG$57=1,$A$57,IF($AG$58=1,$A$58,IF($AG$59=1,$A$59,IF($AG$60=1,$A$60,))))</f>
        <v>0</v>
      </c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  <c r="AV47" s="322"/>
      <c r="AW47" s="323"/>
      <c r="AY47" s="57"/>
      <c r="AZ47" s="57"/>
      <c r="BC47" s="58"/>
    </row>
    <row r="48" spans="1:55" s="56" customFormat="1" ht="15.75" customHeight="1" thickBot="1">
      <c r="A48" s="439"/>
      <c r="B48" s="439"/>
      <c r="C48" s="439"/>
      <c r="D48" s="439"/>
      <c r="E48" s="439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5"/>
      <c r="Y48" s="368"/>
      <c r="Z48" s="382"/>
      <c r="AA48" s="344"/>
      <c r="AB48" s="345"/>
      <c r="AC48" s="345"/>
      <c r="AD48" s="345"/>
      <c r="AE48" s="346"/>
      <c r="AF48" s="350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2"/>
      <c r="AY48" s="57"/>
      <c r="AZ48" s="57"/>
      <c r="BC48" s="58"/>
    </row>
    <row r="49" spans="1:55" s="56" customFormat="1" ht="15" customHeight="1">
      <c r="A49" s="439"/>
      <c r="B49" s="439"/>
      <c r="C49" s="439"/>
      <c r="D49" s="439"/>
      <c r="E49" s="439"/>
      <c r="F49" s="368"/>
      <c r="G49" s="368"/>
      <c r="H49" s="370"/>
      <c r="I49" s="368"/>
      <c r="J49" s="368"/>
      <c r="K49" s="368"/>
      <c r="L49" s="368"/>
      <c r="M49" s="368"/>
      <c r="N49" s="370"/>
      <c r="O49" s="368"/>
      <c r="P49" s="368"/>
      <c r="Q49" s="368"/>
      <c r="R49" s="368"/>
      <c r="S49" s="368"/>
      <c r="T49" s="370"/>
      <c r="U49" s="368"/>
      <c r="V49" s="368"/>
      <c r="W49" s="368"/>
      <c r="X49" s="5"/>
      <c r="Y49" s="368">
        <f>R49*L49</f>
        <v>0</v>
      </c>
      <c r="Z49" s="382">
        <f>V49*P49</f>
        <v>0</v>
      </c>
      <c r="AA49" s="315" t="s">
        <v>122</v>
      </c>
      <c r="AB49" s="316"/>
      <c r="AC49" s="316"/>
      <c r="AD49" s="316"/>
      <c r="AE49" s="317"/>
      <c r="AF49" s="321">
        <f>IF($AG$57=2,$A$57,IF($AG$58=2,$A$58,IF($AG$59=2,$A$59,IF($AG$60=2,$A$60,))))</f>
        <v>0</v>
      </c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3"/>
      <c r="AY49" s="57"/>
      <c r="AZ49" s="57"/>
      <c r="BC49" s="58"/>
    </row>
    <row r="50" spans="1:55" s="56" customFormat="1" ht="15.75" customHeight="1" thickBot="1">
      <c r="A50" s="439"/>
      <c r="B50" s="439"/>
      <c r="C50" s="439"/>
      <c r="D50" s="439"/>
      <c r="E50" s="439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  <c r="X50" s="5"/>
      <c r="Y50" s="368"/>
      <c r="Z50" s="382"/>
      <c r="AA50" s="344"/>
      <c r="AB50" s="345"/>
      <c r="AC50" s="345"/>
      <c r="AD50" s="345"/>
      <c r="AE50" s="346"/>
      <c r="AF50" s="350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2"/>
      <c r="AY50" s="57"/>
      <c r="AZ50" s="57"/>
      <c r="BC50" s="58"/>
    </row>
    <row r="51" spans="1:55" s="56" customFormat="1" ht="15" customHeight="1">
      <c r="A51" s="439"/>
      <c r="B51" s="439"/>
      <c r="C51" s="439"/>
      <c r="D51" s="439"/>
      <c r="E51" s="439"/>
      <c r="F51" s="368"/>
      <c r="G51" s="368"/>
      <c r="H51" s="370"/>
      <c r="I51" s="368"/>
      <c r="J51" s="368"/>
      <c r="K51" s="368"/>
      <c r="L51" s="368"/>
      <c r="M51" s="368"/>
      <c r="N51" s="370"/>
      <c r="O51" s="368"/>
      <c r="P51" s="368"/>
      <c r="Q51" s="368"/>
      <c r="R51" s="368"/>
      <c r="S51" s="368"/>
      <c r="T51" s="370"/>
      <c r="U51" s="368"/>
      <c r="V51" s="368"/>
      <c r="W51" s="368"/>
      <c r="X51" s="5"/>
      <c r="Y51" s="368">
        <f>R51*L51</f>
        <v>0</v>
      </c>
      <c r="Z51" s="382">
        <f>V51*P51</f>
        <v>0</v>
      </c>
      <c r="AA51" s="315" t="s">
        <v>124</v>
      </c>
      <c r="AB51" s="316"/>
      <c r="AC51" s="316"/>
      <c r="AD51" s="316"/>
      <c r="AE51" s="317"/>
      <c r="AF51" s="321">
        <f>IF($AG$57=3,$A$57,IF($AG$58=3,$A$58,IF($AG$59=3,$A$59,IF($AG$60=3,$A$60,))))</f>
        <v>0</v>
      </c>
      <c r="AG51" s="322"/>
      <c r="AH51" s="322"/>
      <c r="AI51" s="322"/>
      <c r="AJ51" s="322"/>
      <c r="AK51" s="322"/>
      <c r="AL51" s="322"/>
      <c r="AM51" s="322"/>
      <c r="AN51" s="322"/>
      <c r="AO51" s="322"/>
      <c r="AP51" s="322"/>
      <c r="AQ51" s="322"/>
      <c r="AR51" s="322"/>
      <c r="AS51" s="322"/>
      <c r="AT51" s="322"/>
      <c r="AU51" s="322"/>
      <c r="AV51" s="322"/>
      <c r="AW51" s="323"/>
      <c r="AY51" s="57"/>
      <c r="AZ51" s="57"/>
      <c r="BC51" s="58"/>
    </row>
    <row r="52" spans="1:55" s="56" customFormat="1" ht="15.75" customHeight="1" thickBot="1">
      <c r="A52" s="439"/>
      <c r="B52" s="439"/>
      <c r="C52" s="439"/>
      <c r="D52" s="439"/>
      <c r="E52" s="439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5"/>
      <c r="Y52" s="368"/>
      <c r="Z52" s="382"/>
      <c r="AA52" s="344"/>
      <c r="AB52" s="345"/>
      <c r="AC52" s="345"/>
      <c r="AD52" s="345"/>
      <c r="AE52" s="346"/>
      <c r="AF52" s="350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2"/>
      <c r="AY52" s="57"/>
      <c r="AZ52" s="57"/>
      <c r="BC52" s="58"/>
    </row>
    <row r="53" spans="1:55" s="56" customFormat="1" ht="15" customHeight="1">
      <c r="A53" s="439"/>
      <c r="B53" s="439"/>
      <c r="C53" s="439"/>
      <c r="D53" s="439"/>
      <c r="E53" s="439"/>
      <c r="F53" s="368"/>
      <c r="G53" s="368"/>
      <c r="H53" s="370"/>
      <c r="I53" s="368"/>
      <c r="J53" s="368"/>
      <c r="K53" s="368"/>
      <c r="L53" s="368"/>
      <c r="M53" s="368"/>
      <c r="N53" s="370"/>
      <c r="O53" s="368"/>
      <c r="P53" s="368"/>
      <c r="Q53" s="368"/>
      <c r="R53" s="368"/>
      <c r="S53" s="368"/>
      <c r="T53" s="370"/>
      <c r="U53" s="368"/>
      <c r="V53" s="368"/>
      <c r="W53" s="368"/>
      <c r="X53" s="5"/>
      <c r="Y53" s="368">
        <f>R53*L53</f>
        <v>0</v>
      </c>
      <c r="Z53" s="382">
        <f>V53*P53</f>
        <v>0</v>
      </c>
      <c r="AA53" s="315" t="s">
        <v>126</v>
      </c>
      <c r="AB53" s="316"/>
      <c r="AC53" s="316"/>
      <c r="AD53" s="316"/>
      <c r="AE53" s="317"/>
      <c r="AF53" s="321">
        <f>IF($AG$57=4,$A$57,IF($AG$58=4,$A$58,IF($AG$59=4,$A$59,IF($AG$60=4,$A$60,))))</f>
        <v>0</v>
      </c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3"/>
      <c r="AY53" s="57"/>
      <c r="AZ53" s="57"/>
      <c r="BC53" s="58"/>
    </row>
    <row r="54" spans="1:55" s="56" customFormat="1" ht="15" customHeight="1" thickBot="1">
      <c r="A54" s="439"/>
      <c r="B54" s="439"/>
      <c r="C54" s="439"/>
      <c r="D54" s="439"/>
      <c r="E54" s="439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5"/>
      <c r="Y54" s="368"/>
      <c r="Z54" s="382"/>
      <c r="AA54" s="344"/>
      <c r="AB54" s="345"/>
      <c r="AC54" s="345"/>
      <c r="AD54" s="345"/>
      <c r="AE54" s="346"/>
      <c r="AF54" s="350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2"/>
      <c r="AY54" s="57"/>
      <c r="AZ54" s="57"/>
      <c r="BC54" s="58"/>
    </row>
    <row r="55" spans="1:55" s="56" customFormat="1" ht="15">
      <c r="A55" s="139"/>
      <c r="Q55" s="139"/>
      <c r="Y55" s="57"/>
      <c r="Z55" s="57"/>
      <c r="AI55" s="139"/>
      <c r="AY55" s="57"/>
      <c r="AZ55" s="57"/>
      <c r="BC55" s="58"/>
    </row>
    <row r="56" spans="1:55" s="56" customFormat="1" ht="18.75" customHeight="1" hidden="1">
      <c r="A56" s="139"/>
      <c r="G56" s="330" t="s">
        <v>96</v>
      </c>
      <c r="H56" s="330"/>
      <c r="I56" s="330"/>
      <c r="J56" s="330"/>
      <c r="K56" s="330"/>
      <c r="L56" s="330"/>
      <c r="M56" s="330" t="s">
        <v>6</v>
      </c>
      <c r="N56" s="330"/>
      <c r="O56" s="330"/>
      <c r="P56" s="330"/>
      <c r="Q56" s="330"/>
      <c r="R56" s="330"/>
      <c r="Y56" s="57"/>
      <c r="Z56" s="57"/>
      <c r="AI56" s="139"/>
      <c r="AY56" s="57"/>
      <c r="AZ56" s="57"/>
      <c r="BC56" s="58"/>
    </row>
    <row r="57" spans="1:55" s="56" customFormat="1" ht="12.75" hidden="1">
      <c r="A57" s="330">
        <f>A17</f>
        <v>0</v>
      </c>
      <c r="B57" s="330"/>
      <c r="C57" s="330"/>
      <c r="D57" s="330"/>
      <c r="E57" s="330"/>
      <c r="F57" s="330"/>
      <c r="G57" s="333">
        <f>F27</f>
        <v>0</v>
      </c>
      <c r="H57" s="334"/>
      <c r="I57" s="334" t="str">
        <f>H27</f>
        <v>:</v>
      </c>
      <c r="J57" s="334"/>
      <c r="K57" s="334">
        <f>J27</f>
        <v>0</v>
      </c>
      <c r="L57" s="335"/>
      <c r="M57" s="329">
        <f>L27</f>
        <v>0</v>
      </c>
      <c r="N57" s="330"/>
      <c r="O57" s="329" t="str">
        <f>N27</f>
        <v>:</v>
      </c>
      <c r="P57" s="330"/>
      <c r="Q57" s="329">
        <f>P27</f>
        <v>0</v>
      </c>
      <c r="R57" s="330"/>
      <c r="S57" s="329">
        <f>R27</f>
        <v>0</v>
      </c>
      <c r="T57" s="330"/>
      <c r="U57" s="329" t="str">
        <f>T27</f>
        <v>:</v>
      </c>
      <c r="V57" s="330"/>
      <c r="W57" s="329">
        <f>V27</f>
        <v>0</v>
      </c>
      <c r="X57" s="330"/>
      <c r="Y57" s="58"/>
      <c r="Z57" s="58"/>
      <c r="AA57" s="58"/>
      <c r="AB57" s="330">
        <f>(G57-K57)*1000000000+G57*100000000+(M57-Q57)*10000000+M57*1000000+(S57-W57)*1000+S57</f>
        <v>0</v>
      </c>
      <c r="AC57" s="330"/>
      <c r="AD57" s="330"/>
      <c r="AE57" s="58"/>
      <c r="AF57" s="58"/>
      <c r="AG57" s="330">
        <f>RANK(AB57,$AB$57:$AD$60)</f>
        <v>1</v>
      </c>
      <c r="AH57" s="330"/>
      <c r="AI57" s="330"/>
      <c r="AJ57" s="58"/>
      <c r="AK57" s="58"/>
      <c r="AL57" s="58">
        <v>0</v>
      </c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35" s="56" customFormat="1" ht="12.75" hidden="1">
      <c r="A58" s="330">
        <f>AA17</f>
        <v>0</v>
      </c>
      <c r="B58" s="330"/>
      <c r="C58" s="330"/>
      <c r="D58" s="330"/>
      <c r="E58" s="330"/>
      <c r="F58" s="330"/>
      <c r="G58" s="329">
        <f>AF27</f>
        <v>0</v>
      </c>
      <c r="H58" s="327"/>
      <c r="I58" s="327" t="str">
        <f>AH27</f>
        <v>:</v>
      </c>
      <c r="J58" s="327"/>
      <c r="K58" s="327">
        <f>AJ27</f>
        <v>0</v>
      </c>
      <c r="L58" s="328"/>
      <c r="M58" s="327">
        <f>AL27</f>
        <v>0</v>
      </c>
      <c r="N58" s="328"/>
      <c r="O58" s="327" t="str">
        <f>AN27</f>
        <v>:</v>
      </c>
      <c r="P58" s="328"/>
      <c r="Q58" s="327">
        <f>AP27</f>
        <v>0</v>
      </c>
      <c r="R58" s="328"/>
      <c r="S58" s="327">
        <f>AR27</f>
        <v>0</v>
      </c>
      <c r="T58" s="328"/>
      <c r="U58" s="327" t="str">
        <f>AT27</f>
        <v>:</v>
      </c>
      <c r="V58" s="328"/>
      <c r="W58" s="327">
        <f>AV27</f>
        <v>0</v>
      </c>
      <c r="X58" s="328"/>
      <c r="Y58" s="58"/>
      <c r="Z58" s="58"/>
      <c r="AA58" s="58"/>
      <c r="AB58" s="330">
        <f>(G58-K58)*1000000000+G58*100000000+(M58-Q58)*10000000+M58*1000000+(S58-W58)*1000+S58</f>
        <v>0</v>
      </c>
      <c r="AC58" s="330"/>
      <c r="AD58" s="330"/>
      <c r="AG58" s="330">
        <f>RANK(AB58,$AB$57:$AD$60)</f>
        <v>1</v>
      </c>
      <c r="AH58" s="330"/>
      <c r="AI58" s="330"/>
    </row>
    <row r="59" spans="1:35" s="56" customFormat="1" ht="12.75" hidden="1">
      <c r="A59" s="330">
        <f>A30</f>
        <v>0</v>
      </c>
      <c r="B59" s="330"/>
      <c r="C59" s="330"/>
      <c r="D59" s="330"/>
      <c r="E59" s="330"/>
      <c r="F59" s="330"/>
      <c r="G59" s="329">
        <f>F40</f>
        <v>0</v>
      </c>
      <c r="H59" s="327"/>
      <c r="I59" s="327" t="str">
        <f>H40</f>
        <v>:</v>
      </c>
      <c r="J59" s="327"/>
      <c r="K59" s="327">
        <f>J40</f>
        <v>0</v>
      </c>
      <c r="L59" s="328"/>
      <c r="M59" s="327">
        <f>L40</f>
        <v>0</v>
      </c>
      <c r="N59" s="328"/>
      <c r="O59" s="327" t="str">
        <f>N40</f>
        <v>:</v>
      </c>
      <c r="P59" s="328"/>
      <c r="Q59" s="327">
        <f>P40</f>
        <v>0</v>
      </c>
      <c r="R59" s="328"/>
      <c r="S59" s="327">
        <f>R40</f>
        <v>0</v>
      </c>
      <c r="T59" s="328"/>
      <c r="U59" s="327" t="str">
        <f>T40</f>
        <v>:</v>
      </c>
      <c r="V59" s="328"/>
      <c r="W59" s="327">
        <f>V40</f>
        <v>0</v>
      </c>
      <c r="X59" s="328"/>
      <c r="Y59" s="58"/>
      <c r="Z59" s="58"/>
      <c r="AA59" s="58"/>
      <c r="AB59" s="330">
        <f>(G59-K59)*1000000000+G59*100000000+(M59-Q59)*10000000+M59*1000000+(S59-W59)*1000+S59</f>
        <v>0</v>
      </c>
      <c r="AC59" s="330"/>
      <c r="AD59" s="330"/>
      <c r="AG59" s="330">
        <f>RANK(AB59,$AB$57:$AD$60)</f>
        <v>1</v>
      </c>
      <c r="AH59" s="330"/>
      <c r="AI59" s="330"/>
    </row>
    <row r="60" spans="1:35" s="56" customFormat="1" ht="12.75" hidden="1">
      <c r="A60" s="330">
        <f>AA30</f>
        <v>0</v>
      </c>
      <c r="B60" s="330"/>
      <c r="C60" s="330"/>
      <c r="D60" s="330"/>
      <c r="E60" s="330"/>
      <c r="F60" s="330"/>
      <c r="G60" s="329">
        <f>AF40</f>
        <v>0</v>
      </c>
      <c r="H60" s="327"/>
      <c r="I60" s="327" t="str">
        <f>AH40</f>
        <v>:</v>
      </c>
      <c r="J60" s="327"/>
      <c r="K60" s="327">
        <f>AJ40</f>
        <v>0</v>
      </c>
      <c r="L60" s="328"/>
      <c r="M60" s="327">
        <f>AL40</f>
        <v>0</v>
      </c>
      <c r="N60" s="328"/>
      <c r="O60" s="327" t="str">
        <f>AN40</f>
        <v>:</v>
      </c>
      <c r="P60" s="328"/>
      <c r="Q60" s="327">
        <f>AP40</f>
        <v>0</v>
      </c>
      <c r="R60" s="328"/>
      <c r="S60" s="327">
        <f>AR40</f>
        <v>0</v>
      </c>
      <c r="T60" s="328"/>
      <c r="U60" s="327" t="str">
        <f>AT40</f>
        <v>:</v>
      </c>
      <c r="V60" s="328"/>
      <c r="W60" s="327">
        <f>AV40</f>
        <v>0</v>
      </c>
      <c r="X60" s="328"/>
      <c r="Y60" s="58"/>
      <c r="Z60" s="58"/>
      <c r="AA60" s="58"/>
      <c r="AB60" s="330">
        <f>(G60-K60)*1000000000+G60*100000000+(M60-Q60)*10000000+M60*1000000+(S60-W60)*1000+S60</f>
        <v>0</v>
      </c>
      <c r="AC60" s="330"/>
      <c r="AD60" s="330"/>
      <c r="AG60" s="330">
        <f>RANK(AB60,$AB$57:$AD$60)</f>
        <v>1</v>
      </c>
      <c r="AH60" s="330"/>
      <c r="AI60" s="330"/>
    </row>
    <row r="61" s="56" customFormat="1" ht="12.75"/>
    <row r="62" s="56" customFormat="1" ht="12.75"/>
    <row r="63" s="56" customFormat="1" ht="12.75"/>
    <row r="64" s="56" customFormat="1" ht="12.75"/>
    <row r="65" s="56" customFormat="1" ht="12.75"/>
    <row r="66" s="56" customFormat="1" ht="12.75"/>
    <row r="67" s="56" customFormat="1" ht="12.75"/>
    <row r="68" s="56" customFormat="1" ht="12.75"/>
    <row r="69" s="56" customFormat="1" ht="12.75"/>
    <row r="70" s="56" customFormat="1" ht="12.75"/>
    <row r="71" s="56" customFormat="1" ht="12.75"/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  <row r="214" s="56" customFormat="1" ht="12.75"/>
    <row r="215" s="56" customFormat="1" ht="12.75"/>
    <row r="216" s="56" customFormat="1" ht="12.75"/>
    <row r="217" s="56" customFormat="1" ht="12.75"/>
    <row r="218" s="56" customFormat="1" ht="12.75"/>
    <row r="219" s="56" customFormat="1" ht="12.75"/>
    <row r="220" s="56" customFormat="1" ht="12.75"/>
    <row r="221" s="56" customFormat="1" ht="12.75"/>
    <row r="222" s="56" customFormat="1" ht="12.75"/>
    <row r="223" s="56" customFormat="1" ht="12.75"/>
    <row r="224" s="56" customFormat="1" ht="12.75"/>
    <row r="225" s="56" customFormat="1" ht="12.75"/>
    <row r="226" s="56" customFormat="1" ht="12.75"/>
    <row r="227" s="56" customFormat="1" ht="12.75"/>
    <row r="228" s="56" customFormat="1" ht="12.75"/>
    <row r="229" s="56" customFormat="1" ht="12.75"/>
  </sheetData>
  <sheetProtection password="F7DB" sheet="1" selectLockedCells="1"/>
  <protectedRanges>
    <protectedRange password="F7DB" sqref="A3:AW3 R8:R13 T8:T13 U8:U13 W8:W13 AR8:AR13 AT8:AT13 AU8:AU13 AW8:AW13" name="Bereich1_1"/>
    <protectedRange password="F7DB" sqref="A17 AA17 A30 AA30" name="Bereich2_1"/>
  </protectedRanges>
  <mergeCells count="396">
    <mergeCell ref="AG60:AI60"/>
    <mergeCell ref="W59:X59"/>
    <mergeCell ref="AB59:AD59"/>
    <mergeCell ref="AG59:AI59"/>
    <mergeCell ref="M60:N60"/>
    <mergeCell ref="O60:P60"/>
    <mergeCell ref="S60:T60"/>
    <mergeCell ref="U60:V60"/>
    <mergeCell ref="O59:P59"/>
    <mergeCell ref="Q59:R59"/>
    <mergeCell ref="A60:F60"/>
    <mergeCell ref="G60:H60"/>
    <mergeCell ref="I60:J60"/>
    <mergeCell ref="K60:L60"/>
    <mergeCell ref="AG58:AI58"/>
    <mergeCell ref="A59:F59"/>
    <mergeCell ref="G59:H59"/>
    <mergeCell ref="I59:J59"/>
    <mergeCell ref="K59:L59"/>
    <mergeCell ref="M59:N59"/>
    <mergeCell ref="S59:T59"/>
    <mergeCell ref="U59:V59"/>
    <mergeCell ref="U58:V58"/>
    <mergeCell ref="W58:X58"/>
    <mergeCell ref="AB58:AD58"/>
    <mergeCell ref="Q60:R60"/>
    <mergeCell ref="W60:X60"/>
    <mergeCell ref="AB60:AD60"/>
    <mergeCell ref="M58:N58"/>
    <mergeCell ref="O58:P58"/>
    <mergeCell ref="Q58:R58"/>
    <mergeCell ref="S58:T58"/>
    <mergeCell ref="A58:F58"/>
    <mergeCell ref="G58:H58"/>
    <mergeCell ref="I58:J58"/>
    <mergeCell ref="K58:L58"/>
    <mergeCell ref="U57:V57"/>
    <mergeCell ref="W57:X57"/>
    <mergeCell ref="AB57:AD57"/>
    <mergeCell ref="AG57:AI57"/>
    <mergeCell ref="M57:N57"/>
    <mergeCell ref="O57:P57"/>
    <mergeCell ref="Q57:R57"/>
    <mergeCell ref="S57:T57"/>
    <mergeCell ref="A57:F57"/>
    <mergeCell ref="G57:H57"/>
    <mergeCell ref="I57:J57"/>
    <mergeCell ref="K57:L57"/>
    <mergeCell ref="AA53:AE54"/>
    <mergeCell ref="AF53:AW54"/>
    <mergeCell ref="G56:L56"/>
    <mergeCell ref="M56:R56"/>
    <mergeCell ref="T53:U54"/>
    <mergeCell ref="V53:W54"/>
    <mergeCell ref="A53:E54"/>
    <mergeCell ref="F53:G54"/>
    <mergeCell ref="H53:I54"/>
    <mergeCell ref="J53:K54"/>
    <mergeCell ref="L53:M54"/>
    <mergeCell ref="N53:O54"/>
    <mergeCell ref="Y51:Y52"/>
    <mergeCell ref="Z51:Z52"/>
    <mergeCell ref="Y53:Y54"/>
    <mergeCell ref="Z53:Z54"/>
    <mergeCell ref="AA51:AE52"/>
    <mergeCell ref="AF51:AW52"/>
    <mergeCell ref="P51:Q52"/>
    <mergeCell ref="R51:S52"/>
    <mergeCell ref="P53:Q54"/>
    <mergeCell ref="R53:S54"/>
    <mergeCell ref="T51:U52"/>
    <mergeCell ref="V51:W52"/>
    <mergeCell ref="AA47:AE48"/>
    <mergeCell ref="AF47:AW48"/>
    <mergeCell ref="AA49:AE50"/>
    <mergeCell ref="AF49:AW50"/>
    <mergeCell ref="A51:E52"/>
    <mergeCell ref="F51:G52"/>
    <mergeCell ref="H51:I52"/>
    <mergeCell ref="J51:K52"/>
    <mergeCell ref="L51:M52"/>
    <mergeCell ref="N51:O52"/>
    <mergeCell ref="A49:E50"/>
    <mergeCell ref="F49:G50"/>
    <mergeCell ref="H49:I50"/>
    <mergeCell ref="J49:K50"/>
    <mergeCell ref="L49:M50"/>
    <mergeCell ref="N49:O50"/>
    <mergeCell ref="P49:Q50"/>
    <mergeCell ref="R49:S50"/>
    <mergeCell ref="T47:U48"/>
    <mergeCell ref="V47:W48"/>
    <mergeCell ref="Y47:Y48"/>
    <mergeCell ref="Z47:Z48"/>
    <mergeCell ref="T49:U50"/>
    <mergeCell ref="V49:W50"/>
    <mergeCell ref="Y49:Y50"/>
    <mergeCell ref="Z49:Z50"/>
    <mergeCell ref="L47:M48"/>
    <mergeCell ref="N47:O48"/>
    <mergeCell ref="P47:Q48"/>
    <mergeCell ref="R47:S48"/>
    <mergeCell ref="A47:E48"/>
    <mergeCell ref="F47:G48"/>
    <mergeCell ref="H47:I48"/>
    <mergeCell ref="J47:K48"/>
    <mergeCell ref="A43:R44"/>
    <mergeCell ref="S43:W43"/>
    <mergeCell ref="AA43:AW44"/>
    <mergeCell ref="A45:E46"/>
    <mergeCell ref="F45:K46"/>
    <mergeCell ref="L45:Q46"/>
    <mergeCell ref="R45:W46"/>
    <mergeCell ref="AA45:AE46"/>
    <mergeCell ref="AF45:AW46"/>
    <mergeCell ref="AT40:AU41"/>
    <mergeCell ref="AV40:AW41"/>
    <mergeCell ref="AY40:AY41"/>
    <mergeCell ref="AZ40:AZ41"/>
    <mergeCell ref="AL40:AM41"/>
    <mergeCell ref="AN40:AO41"/>
    <mergeCell ref="AP40:AQ41"/>
    <mergeCell ref="AR40:AS41"/>
    <mergeCell ref="AA40:AE41"/>
    <mergeCell ref="AF40:AG41"/>
    <mergeCell ref="AH40:AI41"/>
    <mergeCell ref="AJ40:AK41"/>
    <mergeCell ref="R40:S41"/>
    <mergeCell ref="T40:U41"/>
    <mergeCell ref="V40:W41"/>
    <mergeCell ref="Z40:Z41"/>
    <mergeCell ref="AV38:AW39"/>
    <mergeCell ref="V38:W39"/>
    <mergeCell ref="Y38:Y39"/>
    <mergeCell ref="Z38:Z39"/>
    <mergeCell ref="AA38:AE39"/>
    <mergeCell ref="AR38:AS39"/>
    <mergeCell ref="AT38:AU39"/>
    <mergeCell ref="A40:E41"/>
    <mergeCell ref="F40:G41"/>
    <mergeCell ref="H40:I41"/>
    <mergeCell ref="J40:K41"/>
    <mergeCell ref="L40:M41"/>
    <mergeCell ref="Y40:Y41"/>
    <mergeCell ref="N40:O41"/>
    <mergeCell ref="P40:Q41"/>
    <mergeCell ref="AZ36:AZ37"/>
    <mergeCell ref="A38:E39"/>
    <mergeCell ref="F38:G39"/>
    <mergeCell ref="H38:I39"/>
    <mergeCell ref="J38:K39"/>
    <mergeCell ref="L38:M39"/>
    <mergeCell ref="N38:O39"/>
    <mergeCell ref="P38:Q39"/>
    <mergeCell ref="AY38:AY39"/>
    <mergeCell ref="AZ38:AZ39"/>
    <mergeCell ref="R38:S39"/>
    <mergeCell ref="T38:U39"/>
    <mergeCell ref="AN36:AO37"/>
    <mergeCell ref="AP36:AQ37"/>
    <mergeCell ref="AF38:AG39"/>
    <mergeCell ref="AH38:AI39"/>
    <mergeCell ref="AJ38:AK39"/>
    <mergeCell ref="AL38:AM39"/>
    <mergeCell ref="AN38:AO39"/>
    <mergeCell ref="AP38:AQ39"/>
    <mergeCell ref="AY36:AY37"/>
    <mergeCell ref="Z36:Z37"/>
    <mergeCell ref="AA36:AE37"/>
    <mergeCell ref="AF36:AG37"/>
    <mergeCell ref="AH36:AI37"/>
    <mergeCell ref="AJ36:AK37"/>
    <mergeCell ref="AL36:AM37"/>
    <mergeCell ref="AR36:AS37"/>
    <mergeCell ref="AT36:AU37"/>
    <mergeCell ref="T36:U37"/>
    <mergeCell ref="V36:W37"/>
    <mergeCell ref="Y36:Y37"/>
    <mergeCell ref="AV36:AW37"/>
    <mergeCell ref="L36:M37"/>
    <mergeCell ref="N36:O37"/>
    <mergeCell ref="P36:Q37"/>
    <mergeCell ref="R36:S37"/>
    <mergeCell ref="A36:E37"/>
    <mergeCell ref="F36:G37"/>
    <mergeCell ref="H36:I37"/>
    <mergeCell ref="J36:K37"/>
    <mergeCell ref="AT34:AU35"/>
    <mergeCell ref="AV34:AW35"/>
    <mergeCell ref="AA34:AE35"/>
    <mergeCell ref="AF34:AG35"/>
    <mergeCell ref="AH34:AI35"/>
    <mergeCell ref="AJ34:AK35"/>
    <mergeCell ref="L34:M35"/>
    <mergeCell ref="N34:O35"/>
    <mergeCell ref="P34:Q35"/>
    <mergeCell ref="R34:S35"/>
    <mergeCell ref="AY34:AY35"/>
    <mergeCell ref="AZ34:AZ35"/>
    <mergeCell ref="AL34:AM35"/>
    <mergeCell ref="AN34:AO35"/>
    <mergeCell ref="AP34:AQ35"/>
    <mergeCell ref="AR34:AS35"/>
    <mergeCell ref="A34:E35"/>
    <mergeCell ref="F34:G35"/>
    <mergeCell ref="H34:I35"/>
    <mergeCell ref="J34:K35"/>
    <mergeCell ref="AA32:AE33"/>
    <mergeCell ref="AF32:AK33"/>
    <mergeCell ref="T34:U35"/>
    <mergeCell ref="V34:W35"/>
    <mergeCell ref="Y34:Y35"/>
    <mergeCell ref="Z34:Z35"/>
    <mergeCell ref="AL32:AQ33"/>
    <mergeCell ref="AR32:AW33"/>
    <mergeCell ref="A32:E33"/>
    <mergeCell ref="F32:K33"/>
    <mergeCell ref="L32:Q33"/>
    <mergeCell ref="R32:W33"/>
    <mergeCell ref="A30:R31"/>
    <mergeCell ref="S30:W30"/>
    <mergeCell ref="AA30:AR31"/>
    <mergeCell ref="AS30:AW30"/>
    <mergeCell ref="AT27:AU28"/>
    <mergeCell ref="AV27:AW28"/>
    <mergeCell ref="AA27:AE28"/>
    <mergeCell ref="AF27:AG28"/>
    <mergeCell ref="AH27:AI28"/>
    <mergeCell ref="AJ27:AK28"/>
    <mergeCell ref="AY27:AY28"/>
    <mergeCell ref="AZ27:AZ28"/>
    <mergeCell ref="AL27:AM28"/>
    <mergeCell ref="AN27:AO28"/>
    <mergeCell ref="AP27:AQ28"/>
    <mergeCell ref="AR27:AS28"/>
    <mergeCell ref="R27:S28"/>
    <mergeCell ref="T27:U28"/>
    <mergeCell ref="V27:W28"/>
    <mergeCell ref="Z27:Z28"/>
    <mergeCell ref="AV25:AW26"/>
    <mergeCell ref="V25:W26"/>
    <mergeCell ref="Y25:Y26"/>
    <mergeCell ref="Z25:Z26"/>
    <mergeCell ref="AA25:AE26"/>
    <mergeCell ref="AR25:AS26"/>
    <mergeCell ref="AT25:AU26"/>
    <mergeCell ref="A27:E28"/>
    <mergeCell ref="F27:G28"/>
    <mergeCell ref="H27:I28"/>
    <mergeCell ref="J27:K28"/>
    <mergeCell ref="L27:M28"/>
    <mergeCell ref="Y27:Y28"/>
    <mergeCell ref="N27:O28"/>
    <mergeCell ref="P27:Q28"/>
    <mergeCell ref="R25:S26"/>
    <mergeCell ref="AZ23:AZ24"/>
    <mergeCell ref="A25:E26"/>
    <mergeCell ref="F25:G26"/>
    <mergeCell ref="H25:I26"/>
    <mergeCell ref="J25:K26"/>
    <mergeCell ref="L25:M26"/>
    <mergeCell ref="N25:O26"/>
    <mergeCell ref="P25:Q26"/>
    <mergeCell ref="AY25:AY26"/>
    <mergeCell ref="AZ25:AZ26"/>
    <mergeCell ref="T25:U26"/>
    <mergeCell ref="AN23:AO24"/>
    <mergeCell ref="AP23:AQ24"/>
    <mergeCell ref="AF25:AG26"/>
    <mergeCell ref="AH25:AI26"/>
    <mergeCell ref="AJ25:AK26"/>
    <mergeCell ref="AL25:AM26"/>
    <mergeCell ref="AN25:AO26"/>
    <mergeCell ref="AP25:AQ26"/>
    <mergeCell ref="T23:U24"/>
    <mergeCell ref="AY23:AY24"/>
    <mergeCell ref="Z23:Z24"/>
    <mergeCell ref="AA23:AE24"/>
    <mergeCell ref="AF23:AG24"/>
    <mergeCell ref="AH23:AI24"/>
    <mergeCell ref="AJ23:AK24"/>
    <mergeCell ref="AL23:AM24"/>
    <mergeCell ref="AR23:AS24"/>
    <mergeCell ref="AT23:AU24"/>
    <mergeCell ref="V23:W24"/>
    <mergeCell ref="Y23:Y24"/>
    <mergeCell ref="AV23:AW24"/>
    <mergeCell ref="L23:M24"/>
    <mergeCell ref="N23:O24"/>
    <mergeCell ref="P23:Q24"/>
    <mergeCell ref="R23:S24"/>
    <mergeCell ref="A23:E24"/>
    <mergeCell ref="F23:G24"/>
    <mergeCell ref="H23:I24"/>
    <mergeCell ref="J23:K24"/>
    <mergeCell ref="AT21:AU22"/>
    <mergeCell ref="AV21:AW22"/>
    <mergeCell ref="AA21:AE22"/>
    <mergeCell ref="AF21:AG22"/>
    <mergeCell ref="AH21:AI22"/>
    <mergeCell ref="AJ21:AK22"/>
    <mergeCell ref="L21:M22"/>
    <mergeCell ref="N21:O22"/>
    <mergeCell ref="P21:Q22"/>
    <mergeCell ref="R21:S22"/>
    <mergeCell ref="AY21:AY22"/>
    <mergeCell ref="AZ21:AZ22"/>
    <mergeCell ref="AL21:AM22"/>
    <mergeCell ref="AN21:AO22"/>
    <mergeCell ref="AP21:AQ22"/>
    <mergeCell ref="AR21:AS22"/>
    <mergeCell ref="A21:E22"/>
    <mergeCell ref="F21:G22"/>
    <mergeCell ref="H21:I22"/>
    <mergeCell ref="J21:K22"/>
    <mergeCell ref="AA19:AE20"/>
    <mergeCell ref="AF19:AK20"/>
    <mergeCell ref="T21:U22"/>
    <mergeCell ref="V21:W22"/>
    <mergeCell ref="Y21:Y22"/>
    <mergeCell ref="Z21:Z22"/>
    <mergeCell ref="AL19:AQ20"/>
    <mergeCell ref="AR19:AW20"/>
    <mergeCell ref="A19:E20"/>
    <mergeCell ref="F19:K20"/>
    <mergeCell ref="L19:Q20"/>
    <mergeCell ref="R19:W20"/>
    <mergeCell ref="AV8:AV9"/>
    <mergeCell ref="AV10:AV11"/>
    <mergeCell ref="AW8:AW9"/>
    <mergeCell ref="AW10:AW11"/>
    <mergeCell ref="S17:W17"/>
    <mergeCell ref="AA17:AR18"/>
    <mergeCell ref="AS17:AW17"/>
    <mergeCell ref="A15:AW15"/>
    <mergeCell ref="A17:R18"/>
    <mergeCell ref="AJ8:AP9"/>
    <mergeCell ref="AJ10:AP11"/>
    <mergeCell ref="AJ12:AP13"/>
    <mergeCell ref="AU8:AU9"/>
    <mergeCell ref="U8:U9"/>
    <mergeCell ref="V8:V9"/>
    <mergeCell ref="W8:W9"/>
    <mergeCell ref="AT10:AT11"/>
    <mergeCell ref="AR12:AR13"/>
    <mergeCell ref="AS12:AS13"/>
    <mergeCell ref="AT12:AT13"/>
    <mergeCell ref="B8:H9"/>
    <mergeCell ref="J8:P9"/>
    <mergeCell ref="B10:H11"/>
    <mergeCell ref="B12:H13"/>
    <mergeCell ref="J10:P11"/>
    <mergeCell ref="J12:P13"/>
    <mergeCell ref="R12:R13"/>
    <mergeCell ref="S12:S13"/>
    <mergeCell ref="T12:T13"/>
    <mergeCell ref="AR8:AR9"/>
    <mergeCell ref="W10:W11"/>
    <mergeCell ref="U10:U11"/>
    <mergeCell ref="V10:V11"/>
    <mergeCell ref="AR10:AR11"/>
    <mergeCell ref="AB8:AH9"/>
    <mergeCell ref="AB10:AH11"/>
    <mergeCell ref="AU10:AU11"/>
    <mergeCell ref="R8:R9"/>
    <mergeCell ref="S8:S9"/>
    <mergeCell ref="T8:T9"/>
    <mergeCell ref="R10:R11"/>
    <mergeCell ref="S10:S11"/>
    <mergeCell ref="T10:T11"/>
    <mergeCell ref="AS8:AS9"/>
    <mergeCell ref="AT8:AT9"/>
    <mergeCell ref="AS10:AS11"/>
    <mergeCell ref="AU12:AU13"/>
    <mergeCell ref="AV12:AV13"/>
    <mergeCell ref="AW12:AW13"/>
    <mergeCell ref="W12:W13"/>
    <mergeCell ref="U12:U13"/>
    <mergeCell ref="V12:V13"/>
    <mergeCell ref="AB12:AH13"/>
    <mergeCell ref="A5:AW5"/>
    <mergeCell ref="A7:Q7"/>
    <mergeCell ref="R7:T7"/>
    <mergeCell ref="U7:W7"/>
    <mergeCell ref="AA7:AQ7"/>
    <mergeCell ref="AR7:AT7"/>
    <mergeCell ref="AU7:AW7"/>
    <mergeCell ref="A3:T3"/>
    <mergeCell ref="U3:W3"/>
    <mergeCell ref="X3:AQ3"/>
    <mergeCell ref="AR3:AW3"/>
    <mergeCell ref="A1:AW1"/>
    <mergeCell ref="A2:T2"/>
    <mergeCell ref="U2:W2"/>
    <mergeCell ref="X2:AQ2"/>
    <mergeCell ref="AR2:AW2"/>
  </mergeCells>
  <dataValidations count="2">
    <dataValidation allowBlank="1" showInputMessage="1" showErrorMessage="1" prompt="Feld wird automatisch berechnet." sqref="J47:M54 F47:G54 P47:S54 V47:W54 AF47:AW54 P21:S28 V21:W28 J21:M28 AP21:AS28 AV21:AW28 F21:G28 AJ21:AM28 AF21:AG28 F34:G41 AF34:AG41 AV34:AW41 AP34:AS41 V34:W41 P34:S41 AJ34:AM41 J34:M41"/>
    <dataValidation type="whole" allowBlank="1" showInputMessage="1" showErrorMessage="1" promptTitle="Achtung" prompt="Bitte nur Zahlen eingeben" errorTitle="Achtung Leute" error="Bitte nur Zahlen von 0 bis 200 eingeben" sqref="AR12 AW8:AW13 R12 W8:W13 T12 R8 U8:U13 T8 R10 T10 AR8 AU8:AU13 AT8 AR10 AT10 AT12">
      <formula1>0</formula1>
      <formula2>200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BC71"/>
  <sheetViews>
    <sheetView zoomScalePageLayoutView="0" workbookViewId="0" topLeftCell="A1">
      <selection activeCell="A3" sqref="A3:T3"/>
    </sheetView>
  </sheetViews>
  <sheetFormatPr defaultColWidth="11.421875" defaultRowHeight="12.75"/>
  <cols>
    <col min="1" max="20" width="3.140625" style="59" customWidth="1"/>
    <col min="21" max="21" width="4.00390625" style="59" bestFit="1" customWidth="1"/>
    <col min="22" max="22" width="3.140625" style="59" customWidth="1"/>
    <col min="23" max="23" width="3.8515625" style="59" customWidth="1"/>
    <col min="24" max="24" width="1.28515625" style="59" hidden="1" customWidth="1"/>
    <col min="25" max="26" width="2.57421875" style="59" hidden="1" customWidth="1"/>
    <col min="27" max="48" width="3.140625" style="59" customWidth="1"/>
    <col min="49" max="49" width="3.8515625" style="59" customWidth="1"/>
    <col min="50" max="50" width="11.421875" style="59" hidden="1" customWidth="1"/>
    <col min="51" max="51" width="0.13671875" style="59" customWidth="1"/>
    <col min="52" max="52" width="2.57421875" style="59" hidden="1" customWidth="1"/>
    <col min="53" max="16384" width="11.421875" style="59" customWidth="1"/>
  </cols>
  <sheetData>
    <row r="1" spans="1:55" ht="24" customHeight="1" thickBot="1">
      <c r="A1" s="397" t="s">
        <v>91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56"/>
      <c r="AY1" s="57"/>
      <c r="AZ1" s="57"/>
      <c r="BA1" s="56"/>
      <c r="BB1" s="56"/>
      <c r="BC1" s="58"/>
    </row>
    <row r="2" spans="1:55" ht="12.75" customHeight="1">
      <c r="A2" s="399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1"/>
      <c r="U2" s="399" t="s">
        <v>2</v>
      </c>
      <c r="V2" s="400"/>
      <c r="W2" s="401"/>
      <c r="X2" s="399" t="s">
        <v>3</v>
      </c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1"/>
      <c r="AR2" s="399" t="s">
        <v>4</v>
      </c>
      <c r="AS2" s="400"/>
      <c r="AT2" s="400"/>
      <c r="AU2" s="400"/>
      <c r="AV2" s="400"/>
      <c r="AW2" s="401"/>
      <c r="AX2" s="56"/>
      <c r="AY2" s="57"/>
      <c r="AZ2" s="57"/>
      <c r="BA2" s="56"/>
      <c r="BB2" s="56"/>
      <c r="BC2" s="58"/>
    </row>
    <row r="3" spans="1:55" ht="30" customHeight="1" thickBot="1">
      <c r="A3" s="408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10"/>
      <c r="U3" s="408"/>
      <c r="V3" s="409"/>
      <c r="W3" s="410"/>
      <c r="X3" s="408"/>
      <c r="Y3" s="409"/>
      <c r="Z3" s="409"/>
      <c r="AA3" s="409"/>
      <c r="AB3" s="409"/>
      <c r="AC3" s="409"/>
      <c r="AD3" s="409"/>
      <c r="AE3" s="409"/>
      <c r="AF3" s="409"/>
      <c r="AG3" s="409"/>
      <c r="AH3" s="409"/>
      <c r="AI3" s="409"/>
      <c r="AJ3" s="409"/>
      <c r="AK3" s="409"/>
      <c r="AL3" s="409"/>
      <c r="AM3" s="409"/>
      <c r="AN3" s="409"/>
      <c r="AO3" s="409"/>
      <c r="AP3" s="409"/>
      <c r="AQ3" s="410"/>
      <c r="AR3" s="411">
        <f ca="1">TODAY()</f>
        <v>43499</v>
      </c>
      <c r="AS3" s="412"/>
      <c r="AT3" s="412"/>
      <c r="AU3" s="412"/>
      <c r="AV3" s="412"/>
      <c r="AW3" s="413"/>
      <c r="AX3" s="56"/>
      <c r="AY3" s="57"/>
      <c r="AZ3" s="57"/>
      <c r="BA3" s="56"/>
      <c r="BB3" s="56"/>
      <c r="BC3" s="58"/>
    </row>
    <row r="4" spans="1:55" ht="30" customHeight="1">
      <c r="A4" s="6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0"/>
      <c r="R4" s="5"/>
      <c r="S4" s="5"/>
      <c r="T4" s="5"/>
      <c r="U4" s="5"/>
      <c r="V4" s="5"/>
      <c r="W4" s="5"/>
      <c r="X4" s="5"/>
      <c r="Y4" s="61"/>
      <c r="Z4" s="61"/>
      <c r="AA4" s="5"/>
      <c r="AB4" s="5"/>
      <c r="AC4" s="5"/>
      <c r="AD4" s="5"/>
      <c r="AE4" s="5"/>
      <c r="AF4" s="5"/>
      <c r="AG4" s="5"/>
      <c r="AH4" s="5"/>
      <c r="AI4" s="60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6"/>
      <c r="AY4" s="57"/>
      <c r="AZ4" s="57"/>
      <c r="BA4" s="56"/>
      <c r="BB4" s="56"/>
      <c r="BC4" s="58"/>
    </row>
    <row r="5" spans="1:55" ht="20.25">
      <c r="A5" s="396" t="s">
        <v>92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56"/>
      <c r="AY5" s="57"/>
      <c r="AZ5" s="57"/>
      <c r="BA5" s="56"/>
      <c r="BB5" s="56"/>
      <c r="BC5" s="58"/>
    </row>
    <row r="6" spans="1:55" ht="30" customHeight="1" thickBot="1">
      <c r="A6" s="6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0"/>
      <c r="R6" s="5"/>
      <c r="S6" s="5"/>
      <c r="T6" s="5"/>
      <c r="U6" s="5"/>
      <c r="V6" s="5"/>
      <c r="W6" s="5"/>
      <c r="X6" s="5"/>
      <c r="Y6" s="61"/>
      <c r="Z6" s="61"/>
      <c r="AA6" s="5"/>
      <c r="AB6" s="5"/>
      <c r="AC6" s="5"/>
      <c r="AD6" s="5"/>
      <c r="AE6" s="5"/>
      <c r="AF6" s="5"/>
      <c r="AG6" s="5"/>
      <c r="AH6" s="5"/>
      <c r="AI6" s="60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6"/>
      <c r="AY6" s="57"/>
      <c r="AZ6" s="57"/>
      <c r="BA6" s="56"/>
      <c r="BB6" s="56"/>
      <c r="BC6" s="58"/>
    </row>
    <row r="7" spans="1:55" ht="30" customHeight="1">
      <c r="A7" s="288" t="s">
        <v>11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81"/>
      <c r="R7" s="308" t="s">
        <v>6</v>
      </c>
      <c r="S7" s="309"/>
      <c r="T7" s="310"/>
      <c r="U7" s="308" t="s">
        <v>7</v>
      </c>
      <c r="V7" s="309"/>
      <c r="W7" s="310"/>
      <c r="X7" s="62"/>
      <c r="Y7" s="63"/>
      <c r="Z7" s="63"/>
      <c r="AA7" s="288" t="s">
        <v>11</v>
      </c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8" t="s">
        <v>6</v>
      </c>
      <c r="AS7" s="309"/>
      <c r="AT7" s="310"/>
      <c r="AU7" s="308" t="s">
        <v>7</v>
      </c>
      <c r="AV7" s="309"/>
      <c r="AW7" s="310"/>
      <c r="AX7" s="56"/>
      <c r="AY7" s="57"/>
      <c r="AZ7" s="57"/>
      <c r="BA7" s="56"/>
      <c r="BB7" s="56"/>
      <c r="BC7" s="58"/>
    </row>
    <row r="8" spans="1:55" ht="15">
      <c r="A8" s="64">
        <v>3</v>
      </c>
      <c r="B8" s="300">
        <f>A36</f>
        <v>0</v>
      </c>
      <c r="C8" s="300"/>
      <c r="D8" s="300"/>
      <c r="E8" s="300"/>
      <c r="F8" s="300"/>
      <c r="G8" s="300"/>
      <c r="H8" s="300"/>
      <c r="I8" s="300" t="s">
        <v>21</v>
      </c>
      <c r="J8" s="300">
        <f>AA36</f>
        <v>0</v>
      </c>
      <c r="K8" s="300"/>
      <c r="L8" s="300"/>
      <c r="M8" s="300"/>
      <c r="N8" s="300"/>
      <c r="O8" s="300"/>
      <c r="P8" s="300"/>
      <c r="Q8" s="65">
        <v>4</v>
      </c>
      <c r="R8" s="294"/>
      <c r="S8" s="300" t="s">
        <v>10</v>
      </c>
      <c r="T8" s="359"/>
      <c r="U8" s="294"/>
      <c r="V8" s="300" t="s">
        <v>10</v>
      </c>
      <c r="W8" s="359"/>
      <c r="X8" s="66"/>
      <c r="Y8" s="67"/>
      <c r="Z8" s="67"/>
      <c r="AA8" s="64">
        <v>2</v>
      </c>
      <c r="AB8" s="300">
        <f>$AA$21</f>
        <v>0</v>
      </c>
      <c r="AC8" s="300"/>
      <c r="AD8" s="300"/>
      <c r="AE8" s="300"/>
      <c r="AF8" s="300"/>
      <c r="AG8" s="300"/>
      <c r="AH8" s="300"/>
      <c r="AI8" s="300" t="s">
        <v>21</v>
      </c>
      <c r="AJ8" s="300">
        <f>A51</f>
        <v>0</v>
      </c>
      <c r="AK8" s="300"/>
      <c r="AL8" s="300"/>
      <c r="AM8" s="300"/>
      <c r="AN8" s="300"/>
      <c r="AO8" s="300"/>
      <c r="AP8" s="300"/>
      <c r="AQ8" s="68">
        <v>5</v>
      </c>
      <c r="AR8" s="294"/>
      <c r="AS8" s="300" t="s">
        <v>10</v>
      </c>
      <c r="AT8" s="359"/>
      <c r="AU8" s="294"/>
      <c r="AV8" s="300" t="s">
        <v>10</v>
      </c>
      <c r="AW8" s="359"/>
      <c r="AX8" s="56"/>
      <c r="AY8" s="57"/>
      <c r="AZ8" s="57"/>
      <c r="BA8" s="56"/>
      <c r="BB8" s="56"/>
      <c r="BC8" s="58"/>
    </row>
    <row r="9" spans="1:55" ht="15">
      <c r="A9" s="69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140">
        <v>2</v>
      </c>
      <c r="R9" s="295"/>
      <c r="S9" s="299"/>
      <c r="T9" s="304"/>
      <c r="U9" s="295"/>
      <c r="V9" s="299"/>
      <c r="W9" s="304"/>
      <c r="X9" s="66"/>
      <c r="Y9" s="67"/>
      <c r="Z9" s="67"/>
      <c r="AA9" s="69"/>
      <c r="AB9" s="301"/>
      <c r="AC9" s="301"/>
      <c r="AD9" s="301"/>
      <c r="AE9" s="301"/>
      <c r="AF9" s="301"/>
      <c r="AG9" s="301"/>
      <c r="AH9" s="301"/>
      <c r="AI9" s="301"/>
      <c r="AJ9" s="301"/>
      <c r="AK9" s="301"/>
      <c r="AL9" s="301"/>
      <c r="AM9" s="301"/>
      <c r="AN9" s="301"/>
      <c r="AO9" s="301"/>
      <c r="AP9" s="301"/>
      <c r="AQ9" s="144">
        <v>1</v>
      </c>
      <c r="AR9" s="295"/>
      <c r="AS9" s="299"/>
      <c r="AT9" s="304"/>
      <c r="AU9" s="295"/>
      <c r="AV9" s="299"/>
      <c r="AW9" s="304"/>
      <c r="AX9" s="56"/>
      <c r="AY9" s="57"/>
      <c r="AZ9" s="57"/>
      <c r="BA9" s="56"/>
      <c r="BB9" s="56"/>
      <c r="BC9" s="58"/>
    </row>
    <row r="10" spans="1:55" ht="15">
      <c r="A10" s="64">
        <v>1</v>
      </c>
      <c r="B10" s="300">
        <f>A21</f>
        <v>0</v>
      </c>
      <c r="C10" s="300"/>
      <c r="D10" s="300"/>
      <c r="E10" s="300"/>
      <c r="F10" s="300"/>
      <c r="G10" s="300"/>
      <c r="H10" s="300"/>
      <c r="I10" s="300" t="s">
        <v>21</v>
      </c>
      <c r="J10" s="300">
        <f>A51</f>
        <v>0</v>
      </c>
      <c r="K10" s="300"/>
      <c r="L10" s="300"/>
      <c r="M10" s="300"/>
      <c r="N10" s="300"/>
      <c r="O10" s="300"/>
      <c r="P10" s="300"/>
      <c r="Q10" s="65">
        <v>5</v>
      </c>
      <c r="R10" s="294"/>
      <c r="S10" s="300" t="s">
        <v>10</v>
      </c>
      <c r="T10" s="359"/>
      <c r="U10" s="294"/>
      <c r="V10" s="300" t="s">
        <v>10</v>
      </c>
      <c r="W10" s="359"/>
      <c r="X10" s="66"/>
      <c r="Y10" s="67"/>
      <c r="Z10" s="67"/>
      <c r="AA10" s="64">
        <v>2</v>
      </c>
      <c r="AB10" s="300">
        <f>$AA$21</f>
        <v>0</v>
      </c>
      <c r="AC10" s="300"/>
      <c r="AD10" s="300"/>
      <c r="AE10" s="300"/>
      <c r="AF10" s="300"/>
      <c r="AG10" s="300"/>
      <c r="AH10" s="300"/>
      <c r="AI10" s="300" t="s">
        <v>21</v>
      </c>
      <c r="AJ10" s="300">
        <f>AA36</f>
        <v>0</v>
      </c>
      <c r="AK10" s="300"/>
      <c r="AL10" s="300"/>
      <c r="AM10" s="300"/>
      <c r="AN10" s="300"/>
      <c r="AO10" s="300"/>
      <c r="AP10" s="300"/>
      <c r="AQ10" s="68">
        <v>4</v>
      </c>
      <c r="AR10" s="294"/>
      <c r="AS10" s="300" t="s">
        <v>10</v>
      </c>
      <c r="AT10" s="359"/>
      <c r="AU10" s="294"/>
      <c r="AV10" s="300" t="s">
        <v>10</v>
      </c>
      <c r="AW10" s="359"/>
      <c r="AX10" s="56"/>
      <c r="AY10" s="57"/>
      <c r="AZ10" s="57"/>
      <c r="BA10" s="56"/>
      <c r="BB10" s="56"/>
      <c r="BC10" s="58"/>
    </row>
    <row r="11" spans="1:55" ht="15">
      <c r="A11" s="72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141">
        <v>3</v>
      </c>
      <c r="R11" s="295"/>
      <c r="S11" s="299"/>
      <c r="T11" s="304"/>
      <c r="U11" s="295"/>
      <c r="V11" s="299"/>
      <c r="W11" s="304"/>
      <c r="X11" s="66"/>
      <c r="Y11" s="67"/>
      <c r="Z11" s="67"/>
      <c r="AA11" s="72"/>
      <c r="AB11" s="301"/>
      <c r="AC11" s="301"/>
      <c r="AD11" s="301"/>
      <c r="AE11" s="301"/>
      <c r="AF11" s="301"/>
      <c r="AG11" s="301"/>
      <c r="AH11" s="301"/>
      <c r="AI11" s="299"/>
      <c r="AJ11" s="299"/>
      <c r="AK11" s="299"/>
      <c r="AL11" s="299"/>
      <c r="AM11" s="299"/>
      <c r="AN11" s="299"/>
      <c r="AO11" s="299"/>
      <c r="AP11" s="299"/>
      <c r="AQ11" s="145">
        <v>5</v>
      </c>
      <c r="AR11" s="295"/>
      <c r="AS11" s="299"/>
      <c r="AT11" s="304"/>
      <c r="AU11" s="295"/>
      <c r="AV11" s="299"/>
      <c r="AW11" s="304"/>
      <c r="AX11" s="56"/>
      <c r="AY11" s="57"/>
      <c r="AZ11" s="57"/>
      <c r="BA11" s="56"/>
      <c r="BB11" s="56"/>
      <c r="BC11" s="58"/>
    </row>
    <row r="12" spans="1:55" ht="15">
      <c r="A12" s="64">
        <v>1</v>
      </c>
      <c r="B12" s="300">
        <f>A21</f>
        <v>0</v>
      </c>
      <c r="C12" s="300"/>
      <c r="D12" s="300"/>
      <c r="E12" s="300"/>
      <c r="F12" s="300"/>
      <c r="G12" s="300"/>
      <c r="H12" s="300"/>
      <c r="I12" s="300" t="s">
        <v>21</v>
      </c>
      <c r="J12" s="300">
        <f>AA36</f>
        <v>0</v>
      </c>
      <c r="K12" s="300"/>
      <c r="L12" s="300"/>
      <c r="M12" s="300"/>
      <c r="N12" s="300"/>
      <c r="O12" s="300"/>
      <c r="P12" s="300"/>
      <c r="Q12" s="65">
        <v>4</v>
      </c>
      <c r="R12" s="294"/>
      <c r="S12" s="300" t="s">
        <v>10</v>
      </c>
      <c r="T12" s="359"/>
      <c r="U12" s="294"/>
      <c r="V12" s="300" t="s">
        <v>10</v>
      </c>
      <c r="W12" s="359"/>
      <c r="X12" s="66"/>
      <c r="Y12" s="67"/>
      <c r="Z12" s="67"/>
      <c r="AA12" s="73">
        <v>2</v>
      </c>
      <c r="AB12" s="300">
        <f>$AA$21</f>
        <v>0</v>
      </c>
      <c r="AC12" s="300"/>
      <c r="AD12" s="300"/>
      <c r="AE12" s="300"/>
      <c r="AF12" s="300"/>
      <c r="AG12" s="300"/>
      <c r="AH12" s="300"/>
      <c r="AI12" s="300" t="s">
        <v>21</v>
      </c>
      <c r="AJ12" s="300">
        <f>A36</f>
        <v>0</v>
      </c>
      <c r="AK12" s="300"/>
      <c r="AL12" s="300"/>
      <c r="AM12" s="300"/>
      <c r="AN12" s="300"/>
      <c r="AO12" s="300"/>
      <c r="AP12" s="300"/>
      <c r="AQ12" s="68">
        <v>3</v>
      </c>
      <c r="AR12" s="294"/>
      <c r="AS12" s="300" t="s">
        <v>10</v>
      </c>
      <c r="AT12" s="359"/>
      <c r="AU12" s="294"/>
      <c r="AV12" s="300" t="s">
        <v>10</v>
      </c>
      <c r="AW12" s="359"/>
      <c r="AX12" s="56"/>
      <c r="AY12" s="57"/>
      <c r="AZ12" s="57"/>
      <c r="BA12" s="56"/>
      <c r="BB12" s="56"/>
      <c r="BC12" s="58"/>
    </row>
    <row r="13" spans="1:55" ht="15">
      <c r="A13" s="72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141">
        <v>2</v>
      </c>
      <c r="R13" s="295"/>
      <c r="S13" s="299"/>
      <c r="T13" s="304"/>
      <c r="U13" s="295"/>
      <c r="V13" s="299"/>
      <c r="W13" s="304"/>
      <c r="X13" s="10"/>
      <c r="Y13" s="74"/>
      <c r="Z13" s="74"/>
      <c r="AA13" s="75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145">
        <v>1</v>
      </c>
      <c r="AR13" s="295"/>
      <c r="AS13" s="299"/>
      <c r="AT13" s="304"/>
      <c r="AU13" s="295"/>
      <c r="AV13" s="299"/>
      <c r="AW13" s="304"/>
      <c r="AX13" s="56"/>
      <c r="AY13" s="57"/>
      <c r="AZ13" s="57"/>
      <c r="BA13" s="56"/>
      <c r="BB13" s="56"/>
      <c r="BC13" s="58"/>
    </row>
    <row r="14" spans="1:55" ht="15" customHeight="1">
      <c r="A14" s="69">
        <v>1</v>
      </c>
      <c r="B14" s="301">
        <f>A21</f>
        <v>0</v>
      </c>
      <c r="C14" s="301"/>
      <c r="D14" s="301"/>
      <c r="E14" s="301"/>
      <c r="F14" s="301"/>
      <c r="G14" s="301"/>
      <c r="H14" s="301"/>
      <c r="I14" s="301" t="s">
        <v>21</v>
      </c>
      <c r="J14" s="301">
        <f>A36</f>
        <v>0</v>
      </c>
      <c r="K14" s="301"/>
      <c r="L14" s="301"/>
      <c r="M14" s="301"/>
      <c r="N14" s="301"/>
      <c r="O14" s="301"/>
      <c r="P14" s="301"/>
      <c r="Q14" s="70">
        <v>3</v>
      </c>
      <c r="R14" s="294"/>
      <c r="S14" s="300" t="s">
        <v>10</v>
      </c>
      <c r="T14" s="359"/>
      <c r="U14" s="294"/>
      <c r="V14" s="300" t="s">
        <v>10</v>
      </c>
      <c r="W14" s="359"/>
      <c r="X14" s="76"/>
      <c r="Y14" s="67"/>
      <c r="Z14" s="67"/>
      <c r="AA14" s="69">
        <v>4</v>
      </c>
      <c r="AB14" s="301">
        <f>AA36</f>
        <v>0</v>
      </c>
      <c r="AC14" s="301"/>
      <c r="AD14" s="301"/>
      <c r="AE14" s="301"/>
      <c r="AF14" s="301"/>
      <c r="AG14" s="301"/>
      <c r="AH14" s="301"/>
      <c r="AI14" s="301" t="s">
        <v>21</v>
      </c>
      <c r="AJ14" s="301">
        <f>A51</f>
        <v>0</v>
      </c>
      <c r="AK14" s="301"/>
      <c r="AL14" s="301"/>
      <c r="AM14" s="301"/>
      <c r="AN14" s="301"/>
      <c r="AO14" s="301"/>
      <c r="AP14" s="301"/>
      <c r="AQ14" s="71">
        <v>5</v>
      </c>
      <c r="AR14" s="294"/>
      <c r="AS14" s="300" t="s">
        <v>10</v>
      </c>
      <c r="AT14" s="359"/>
      <c r="AU14" s="294"/>
      <c r="AV14" s="300" t="s">
        <v>10</v>
      </c>
      <c r="AW14" s="359"/>
      <c r="AX14" s="56"/>
      <c r="AY14" s="57"/>
      <c r="AZ14" s="57"/>
      <c r="BA14" s="56"/>
      <c r="BB14" s="56"/>
      <c r="BC14" s="58"/>
    </row>
    <row r="15" spans="1:55" ht="15">
      <c r="A15" s="69"/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140">
        <v>4</v>
      </c>
      <c r="R15" s="295"/>
      <c r="S15" s="299"/>
      <c r="T15" s="304"/>
      <c r="U15" s="295"/>
      <c r="V15" s="299"/>
      <c r="W15" s="304"/>
      <c r="X15" s="10"/>
      <c r="Y15" s="74"/>
      <c r="Z15" s="74"/>
      <c r="AA15" s="69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144">
        <v>3</v>
      </c>
      <c r="AR15" s="295"/>
      <c r="AS15" s="299"/>
      <c r="AT15" s="304"/>
      <c r="AU15" s="295"/>
      <c r="AV15" s="299"/>
      <c r="AW15" s="304"/>
      <c r="AX15" s="56"/>
      <c r="AY15" s="57"/>
      <c r="AZ15" s="57"/>
      <c r="BA15" s="56"/>
      <c r="BB15" s="56"/>
      <c r="BC15" s="58"/>
    </row>
    <row r="16" spans="1:55" ht="15">
      <c r="A16" s="64">
        <v>1</v>
      </c>
      <c r="B16" s="300">
        <f>A21</f>
        <v>0</v>
      </c>
      <c r="C16" s="300"/>
      <c r="D16" s="300"/>
      <c r="E16" s="300"/>
      <c r="F16" s="300"/>
      <c r="G16" s="300"/>
      <c r="H16" s="300"/>
      <c r="I16" s="300" t="s">
        <v>21</v>
      </c>
      <c r="J16" s="300">
        <f>AA21</f>
        <v>0</v>
      </c>
      <c r="K16" s="300"/>
      <c r="L16" s="300"/>
      <c r="M16" s="300"/>
      <c r="N16" s="300"/>
      <c r="O16" s="300"/>
      <c r="P16" s="300"/>
      <c r="Q16" s="65">
        <v>2</v>
      </c>
      <c r="R16" s="294"/>
      <c r="S16" s="300" t="s">
        <v>10</v>
      </c>
      <c r="T16" s="359"/>
      <c r="U16" s="294"/>
      <c r="V16" s="300" t="s">
        <v>10</v>
      </c>
      <c r="W16" s="359"/>
      <c r="X16" s="33"/>
      <c r="Y16" s="77"/>
      <c r="Z16" s="77"/>
      <c r="AA16" s="64">
        <v>3</v>
      </c>
      <c r="AB16" s="300">
        <f>A36</f>
        <v>0</v>
      </c>
      <c r="AC16" s="300"/>
      <c r="AD16" s="300"/>
      <c r="AE16" s="300"/>
      <c r="AF16" s="300"/>
      <c r="AG16" s="300"/>
      <c r="AH16" s="300"/>
      <c r="AI16" s="300" t="s">
        <v>21</v>
      </c>
      <c r="AJ16" s="300">
        <f>A51</f>
        <v>0</v>
      </c>
      <c r="AK16" s="300"/>
      <c r="AL16" s="300"/>
      <c r="AM16" s="300"/>
      <c r="AN16" s="300"/>
      <c r="AO16" s="300"/>
      <c r="AP16" s="300"/>
      <c r="AQ16" s="68">
        <v>5</v>
      </c>
      <c r="AR16" s="294"/>
      <c r="AS16" s="300" t="s">
        <v>10</v>
      </c>
      <c r="AT16" s="359"/>
      <c r="AU16" s="294"/>
      <c r="AV16" s="300" t="s">
        <v>10</v>
      </c>
      <c r="AW16" s="359"/>
      <c r="AX16" s="78"/>
      <c r="AY16" s="79"/>
      <c r="AZ16" s="79"/>
      <c r="BA16" s="78"/>
      <c r="BB16" s="78"/>
      <c r="BC16" s="58"/>
    </row>
    <row r="17" spans="1:55" ht="15" customHeight="1" thickBot="1">
      <c r="A17" s="80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142">
        <v>5</v>
      </c>
      <c r="R17" s="297"/>
      <c r="S17" s="302"/>
      <c r="T17" s="332"/>
      <c r="U17" s="297"/>
      <c r="V17" s="302"/>
      <c r="W17" s="332"/>
      <c r="X17" s="81" t="s">
        <v>80</v>
      </c>
      <c r="Y17" s="82"/>
      <c r="Z17" s="82"/>
      <c r="AA17" s="80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143">
        <v>4</v>
      </c>
      <c r="AR17" s="297"/>
      <c r="AS17" s="302"/>
      <c r="AT17" s="332"/>
      <c r="AU17" s="297"/>
      <c r="AV17" s="302"/>
      <c r="AW17" s="332"/>
      <c r="AX17" s="56"/>
      <c r="AY17" s="57"/>
      <c r="AZ17" s="57"/>
      <c r="BA17" s="56"/>
      <c r="BB17" s="56"/>
      <c r="BC17" s="58"/>
    </row>
    <row r="18" spans="1:55" s="56" customFormat="1" ht="30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13"/>
      <c r="Q18" s="33"/>
      <c r="R18" s="33"/>
      <c r="S18" s="33"/>
      <c r="T18" s="33"/>
      <c r="U18" s="33"/>
      <c r="V18" s="33"/>
      <c r="W18" s="33"/>
      <c r="X18" s="33"/>
      <c r="Y18" s="77"/>
      <c r="Z18" s="77"/>
      <c r="AA18" s="33"/>
      <c r="AB18" s="33"/>
      <c r="AC18" s="33"/>
      <c r="AD18" s="33"/>
      <c r="AE18" s="33"/>
      <c r="AF18" s="33"/>
      <c r="AG18" s="33"/>
      <c r="AH18" s="1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78"/>
      <c r="AY18" s="79"/>
      <c r="AZ18" s="79"/>
      <c r="BA18" s="78"/>
      <c r="BB18" s="78"/>
      <c r="BC18" s="58"/>
    </row>
    <row r="19" spans="1:55" s="56" customFormat="1" ht="20.25">
      <c r="A19" s="396" t="s">
        <v>93</v>
      </c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6"/>
      <c r="AO19" s="396"/>
      <c r="AP19" s="396"/>
      <c r="AQ19" s="396"/>
      <c r="AR19" s="396"/>
      <c r="AS19" s="396"/>
      <c r="AT19" s="396"/>
      <c r="AU19" s="396"/>
      <c r="AV19" s="396"/>
      <c r="AW19" s="396"/>
      <c r="AY19" s="57"/>
      <c r="AZ19" s="57"/>
      <c r="BC19" s="58"/>
    </row>
    <row r="20" spans="1:55" s="56" customFormat="1" ht="30" customHeight="1" thickBot="1">
      <c r="A20" s="40"/>
      <c r="B20" s="66"/>
      <c r="C20" s="66"/>
      <c r="D20" s="66"/>
      <c r="E20" s="33"/>
      <c r="F20" s="66"/>
      <c r="G20" s="66"/>
      <c r="H20" s="66"/>
      <c r="I20" s="10"/>
      <c r="J20" s="66"/>
      <c r="K20" s="33"/>
      <c r="L20" s="66"/>
      <c r="M20" s="66"/>
      <c r="N20" s="33"/>
      <c r="O20" s="66"/>
      <c r="P20" s="10"/>
      <c r="Q20" s="40"/>
      <c r="R20" s="66"/>
      <c r="S20" s="66"/>
      <c r="T20" s="66"/>
      <c r="U20" s="33"/>
      <c r="V20" s="66"/>
      <c r="W20" s="66"/>
      <c r="X20" s="66"/>
      <c r="Y20" s="67"/>
      <c r="Z20" s="67"/>
      <c r="AA20" s="10"/>
      <c r="AB20" s="66"/>
      <c r="AC20" s="33"/>
      <c r="AD20" s="66"/>
      <c r="AE20" s="66"/>
      <c r="AF20" s="33"/>
      <c r="AG20" s="66"/>
      <c r="AH20" s="10"/>
      <c r="AI20" s="40"/>
      <c r="AJ20" s="66"/>
      <c r="AK20" s="66"/>
      <c r="AL20" s="66"/>
      <c r="AM20" s="33"/>
      <c r="AN20" s="66"/>
      <c r="AO20" s="66"/>
      <c r="AP20" s="66"/>
      <c r="AQ20" s="10"/>
      <c r="AR20" s="66"/>
      <c r="AS20" s="33"/>
      <c r="AT20" s="66"/>
      <c r="AU20" s="66"/>
      <c r="AV20" s="33"/>
      <c r="AW20" s="66"/>
      <c r="AY20" s="57"/>
      <c r="AZ20" s="57"/>
      <c r="BC20" s="58"/>
    </row>
    <row r="21" spans="1:55" s="56" customFormat="1" ht="15" customHeight="1">
      <c r="A21" s="384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8" t="s">
        <v>94</v>
      </c>
      <c r="T21" s="388"/>
      <c r="U21" s="388"/>
      <c r="V21" s="388"/>
      <c r="W21" s="389"/>
      <c r="X21" s="83"/>
      <c r="Y21" s="77"/>
      <c r="Z21" s="77"/>
      <c r="AA21" s="384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8" t="s">
        <v>95</v>
      </c>
      <c r="AT21" s="388"/>
      <c r="AU21" s="388"/>
      <c r="AV21" s="388"/>
      <c r="AW21" s="389"/>
      <c r="AY21" s="57"/>
      <c r="AZ21" s="57"/>
      <c r="BC21" s="58"/>
    </row>
    <row r="22" spans="1:55" s="56" customFormat="1" ht="15" customHeight="1" thickBot="1">
      <c r="A22" s="386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83"/>
      <c r="T22" s="83"/>
      <c r="U22" s="83"/>
      <c r="V22" s="83"/>
      <c r="W22" s="84"/>
      <c r="X22" s="83"/>
      <c r="Y22" s="77"/>
      <c r="Z22" s="77"/>
      <c r="AA22" s="394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83"/>
      <c r="AT22" s="83"/>
      <c r="AU22" s="83"/>
      <c r="AV22" s="83"/>
      <c r="AW22" s="84"/>
      <c r="AY22" s="57"/>
      <c r="AZ22" s="57"/>
      <c r="BC22" s="58"/>
    </row>
    <row r="23" spans="1:55" s="56" customFormat="1" ht="15" customHeight="1">
      <c r="A23" s="288" t="s">
        <v>11</v>
      </c>
      <c r="B23" s="305"/>
      <c r="C23" s="305"/>
      <c r="D23" s="305"/>
      <c r="E23" s="305"/>
      <c r="F23" s="288" t="s">
        <v>96</v>
      </c>
      <c r="G23" s="305"/>
      <c r="H23" s="305"/>
      <c r="I23" s="305"/>
      <c r="J23" s="305"/>
      <c r="K23" s="305"/>
      <c r="L23" s="288" t="s">
        <v>6</v>
      </c>
      <c r="M23" s="305"/>
      <c r="N23" s="305"/>
      <c r="O23" s="305"/>
      <c r="P23" s="305"/>
      <c r="Q23" s="381"/>
      <c r="R23" s="288" t="s">
        <v>7</v>
      </c>
      <c r="S23" s="305"/>
      <c r="T23" s="305"/>
      <c r="U23" s="305"/>
      <c r="V23" s="305"/>
      <c r="W23" s="381"/>
      <c r="X23" s="85"/>
      <c r="Y23" s="86"/>
      <c r="Z23" s="86"/>
      <c r="AA23" s="288" t="s">
        <v>11</v>
      </c>
      <c r="AB23" s="305"/>
      <c r="AC23" s="305"/>
      <c r="AD23" s="305"/>
      <c r="AE23" s="305"/>
      <c r="AF23" s="288" t="s">
        <v>96</v>
      </c>
      <c r="AG23" s="305"/>
      <c r="AH23" s="305"/>
      <c r="AI23" s="305"/>
      <c r="AJ23" s="305"/>
      <c r="AK23" s="305"/>
      <c r="AL23" s="288" t="s">
        <v>6</v>
      </c>
      <c r="AM23" s="305"/>
      <c r="AN23" s="305"/>
      <c r="AO23" s="305"/>
      <c r="AP23" s="305"/>
      <c r="AQ23" s="381"/>
      <c r="AR23" s="288" t="s">
        <v>7</v>
      </c>
      <c r="AS23" s="305"/>
      <c r="AT23" s="305"/>
      <c r="AU23" s="305"/>
      <c r="AV23" s="305"/>
      <c r="AW23" s="381"/>
      <c r="AY23" s="57"/>
      <c r="AZ23" s="57"/>
      <c r="BC23" s="58"/>
    </row>
    <row r="24" spans="1:55" s="56" customFormat="1" ht="15" customHeight="1" thickBot="1">
      <c r="A24" s="306"/>
      <c r="B24" s="307"/>
      <c r="C24" s="307"/>
      <c r="D24" s="307"/>
      <c r="E24" s="307"/>
      <c r="F24" s="306"/>
      <c r="G24" s="307"/>
      <c r="H24" s="307"/>
      <c r="I24" s="307"/>
      <c r="J24" s="307"/>
      <c r="K24" s="307"/>
      <c r="L24" s="306"/>
      <c r="M24" s="307"/>
      <c r="N24" s="307"/>
      <c r="O24" s="307"/>
      <c r="P24" s="307"/>
      <c r="Q24" s="365"/>
      <c r="R24" s="306"/>
      <c r="S24" s="307"/>
      <c r="T24" s="307"/>
      <c r="U24" s="307"/>
      <c r="V24" s="307"/>
      <c r="W24" s="365"/>
      <c r="X24" s="85"/>
      <c r="Y24" s="86"/>
      <c r="Z24" s="86"/>
      <c r="AA24" s="306"/>
      <c r="AB24" s="307"/>
      <c r="AC24" s="307"/>
      <c r="AD24" s="307"/>
      <c r="AE24" s="307"/>
      <c r="AF24" s="306"/>
      <c r="AG24" s="307"/>
      <c r="AH24" s="307"/>
      <c r="AI24" s="307"/>
      <c r="AJ24" s="307"/>
      <c r="AK24" s="307"/>
      <c r="AL24" s="306"/>
      <c r="AM24" s="307"/>
      <c r="AN24" s="307"/>
      <c r="AO24" s="307"/>
      <c r="AP24" s="307"/>
      <c r="AQ24" s="365"/>
      <c r="AR24" s="306"/>
      <c r="AS24" s="307"/>
      <c r="AT24" s="307"/>
      <c r="AU24" s="307"/>
      <c r="AV24" s="307"/>
      <c r="AW24" s="365"/>
      <c r="AY24" s="57"/>
      <c r="AZ24" s="57"/>
      <c r="BC24" s="58"/>
    </row>
    <row r="25" spans="1:55" s="56" customFormat="1" ht="15" customHeight="1">
      <c r="A25" s="315" t="s">
        <v>97</v>
      </c>
      <c r="B25" s="316"/>
      <c r="C25" s="316"/>
      <c r="D25" s="316"/>
      <c r="E25" s="317"/>
      <c r="F25" s="368">
        <f>IF(AND(L25=0,P25=0,R25=0,V25=0),0,IF(L25=P25,1,IF(L25&gt;P25,2,0)))</f>
        <v>0</v>
      </c>
      <c r="G25" s="368"/>
      <c r="H25" s="370" t="s">
        <v>10</v>
      </c>
      <c r="I25" s="368"/>
      <c r="J25" s="368">
        <f>IF(AND(L25=0,P25=0,R25=0,V25=0),0,IF(L25=P25,1,IF(L25&lt;P25,2,0)))</f>
        <v>0</v>
      </c>
      <c r="K25" s="368"/>
      <c r="L25" s="393">
        <f>R16</f>
        <v>0</v>
      </c>
      <c r="M25" s="368"/>
      <c r="N25" s="370" t="s">
        <v>10</v>
      </c>
      <c r="O25" s="368"/>
      <c r="P25" s="368">
        <f>T16</f>
        <v>0</v>
      </c>
      <c r="Q25" s="382"/>
      <c r="R25" s="393">
        <f>U16</f>
        <v>0</v>
      </c>
      <c r="S25" s="368"/>
      <c r="T25" s="370" t="s">
        <v>10</v>
      </c>
      <c r="U25" s="368"/>
      <c r="V25" s="368">
        <f>W16</f>
        <v>0</v>
      </c>
      <c r="W25" s="382"/>
      <c r="X25" s="83"/>
      <c r="Y25" s="368">
        <f>R25*L25</f>
        <v>0</v>
      </c>
      <c r="Z25" s="382">
        <v>0</v>
      </c>
      <c r="AA25" s="315" t="s">
        <v>98</v>
      </c>
      <c r="AB25" s="316"/>
      <c r="AC25" s="316"/>
      <c r="AD25" s="316"/>
      <c r="AE25" s="317"/>
      <c r="AF25" s="368">
        <f>IF(AND(AL25=0,AP25=0,AR25=0,AV25=0),0,IF(AL25=AP25,1,IF(AL25&gt;AP25,2,0)))</f>
        <v>0</v>
      </c>
      <c r="AG25" s="368"/>
      <c r="AH25" s="370" t="s">
        <v>10</v>
      </c>
      <c r="AI25" s="368"/>
      <c r="AJ25" s="368">
        <f>IF(AND(AL25=0,AP25=0,AR25=0,AV25=0),0,IF(AL25=AP25,1,IF(AL25&lt;AP25,2,0)))</f>
        <v>0</v>
      </c>
      <c r="AK25" s="368"/>
      <c r="AL25" s="393">
        <f>T16</f>
        <v>0</v>
      </c>
      <c r="AM25" s="368"/>
      <c r="AN25" s="370" t="s">
        <v>10</v>
      </c>
      <c r="AO25" s="368"/>
      <c r="AP25" s="368">
        <f>R16</f>
        <v>0</v>
      </c>
      <c r="AQ25" s="382"/>
      <c r="AR25" s="393">
        <f>W16</f>
        <v>0</v>
      </c>
      <c r="AS25" s="368"/>
      <c r="AT25" s="370" t="s">
        <v>10</v>
      </c>
      <c r="AU25" s="368"/>
      <c r="AV25" s="368">
        <f>U16</f>
        <v>0</v>
      </c>
      <c r="AW25" s="382"/>
      <c r="AY25" s="392">
        <f>AR25*AL25</f>
        <v>0</v>
      </c>
      <c r="AZ25" s="383">
        <f>AV25*AP25</f>
        <v>0</v>
      </c>
      <c r="BC25" s="58"/>
    </row>
    <row r="26" spans="1:55" s="56" customFormat="1" ht="15" customHeight="1" thickBot="1">
      <c r="A26" s="344"/>
      <c r="B26" s="345"/>
      <c r="C26" s="345"/>
      <c r="D26" s="345"/>
      <c r="E26" s="346"/>
      <c r="F26" s="369"/>
      <c r="G26" s="369"/>
      <c r="H26" s="369"/>
      <c r="I26" s="369"/>
      <c r="J26" s="369"/>
      <c r="K26" s="369"/>
      <c r="L26" s="391"/>
      <c r="M26" s="369"/>
      <c r="N26" s="369"/>
      <c r="O26" s="369"/>
      <c r="P26" s="369"/>
      <c r="Q26" s="380"/>
      <c r="R26" s="391"/>
      <c r="S26" s="369"/>
      <c r="T26" s="369"/>
      <c r="U26" s="369"/>
      <c r="V26" s="369"/>
      <c r="W26" s="380"/>
      <c r="X26" s="83"/>
      <c r="Y26" s="368"/>
      <c r="Z26" s="382"/>
      <c r="AA26" s="344"/>
      <c r="AB26" s="345"/>
      <c r="AC26" s="345"/>
      <c r="AD26" s="345"/>
      <c r="AE26" s="346"/>
      <c r="AF26" s="369"/>
      <c r="AG26" s="369"/>
      <c r="AH26" s="369"/>
      <c r="AI26" s="369"/>
      <c r="AJ26" s="369"/>
      <c r="AK26" s="369"/>
      <c r="AL26" s="391"/>
      <c r="AM26" s="369"/>
      <c r="AN26" s="369"/>
      <c r="AO26" s="369"/>
      <c r="AP26" s="369"/>
      <c r="AQ26" s="380"/>
      <c r="AR26" s="391"/>
      <c r="AS26" s="369"/>
      <c r="AT26" s="369"/>
      <c r="AU26" s="369"/>
      <c r="AV26" s="369"/>
      <c r="AW26" s="380"/>
      <c r="AY26" s="392"/>
      <c r="AZ26" s="383"/>
      <c r="BC26" s="58"/>
    </row>
    <row r="27" spans="1:55" s="56" customFormat="1" ht="15" customHeight="1">
      <c r="A27" s="315" t="s">
        <v>99</v>
      </c>
      <c r="B27" s="316"/>
      <c r="C27" s="316"/>
      <c r="D27" s="316"/>
      <c r="E27" s="317"/>
      <c r="F27" s="368">
        <f>IF(AND(L27=0,P27=0,R27=0,V27=0),0,IF(L27=P27,1,IF(L27&gt;P27,2,0)))</f>
        <v>0</v>
      </c>
      <c r="G27" s="368"/>
      <c r="H27" s="370" t="s">
        <v>10</v>
      </c>
      <c r="I27" s="368"/>
      <c r="J27" s="368">
        <f>IF(AND(L27=0,P27=0,R27=0,V27=0),0,IF(L27=P27,1,IF(L27&lt;P27,2,0)))</f>
        <v>0</v>
      </c>
      <c r="K27" s="368"/>
      <c r="L27" s="390">
        <f>R14</f>
        <v>0</v>
      </c>
      <c r="M27" s="372"/>
      <c r="N27" s="374" t="s">
        <v>10</v>
      </c>
      <c r="O27" s="372"/>
      <c r="P27" s="372">
        <f>T14</f>
        <v>0</v>
      </c>
      <c r="Q27" s="379"/>
      <c r="R27" s="390">
        <f>U14</f>
        <v>0</v>
      </c>
      <c r="S27" s="372"/>
      <c r="T27" s="374" t="s">
        <v>10</v>
      </c>
      <c r="U27" s="372"/>
      <c r="V27" s="372">
        <f>W14</f>
        <v>0</v>
      </c>
      <c r="W27" s="379"/>
      <c r="X27" s="83"/>
      <c r="Y27" s="368">
        <f>R27*L27</f>
        <v>0</v>
      </c>
      <c r="Z27" s="382">
        <f>V27*P27</f>
        <v>0</v>
      </c>
      <c r="AA27" s="315" t="s">
        <v>100</v>
      </c>
      <c r="AB27" s="316"/>
      <c r="AC27" s="316"/>
      <c r="AD27" s="316"/>
      <c r="AE27" s="317"/>
      <c r="AF27" s="368">
        <f>IF(AND(AL27=0,AP27=0,AR27=0,AV27=0),0,IF(AL27=AP27,1,IF(AL27&gt;AP27,2,0)))</f>
        <v>0</v>
      </c>
      <c r="AG27" s="368"/>
      <c r="AH27" s="370" t="s">
        <v>10</v>
      </c>
      <c r="AI27" s="368"/>
      <c r="AJ27" s="368">
        <f>IF(AND(AL27=0,AP27=0,AR27=0,AV27=0),0,IF(AL27=AP27,1,IF(AL27&lt;AP27,2,0)))</f>
        <v>0</v>
      </c>
      <c r="AK27" s="368"/>
      <c r="AL27" s="390">
        <f>AR12</f>
        <v>0</v>
      </c>
      <c r="AM27" s="372"/>
      <c r="AN27" s="374" t="s">
        <v>10</v>
      </c>
      <c r="AO27" s="372"/>
      <c r="AP27" s="372">
        <f>AT12</f>
        <v>0</v>
      </c>
      <c r="AQ27" s="379"/>
      <c r="AR27" s="390">
        <f>AU12</f>
        <v>0</v>
      </c>
      <c r="AS27" s="372"/>
      <c r="AT27" s="374" t="s">
        <v>10</v>
      </c>
      <c r="AU27" s="372"/>
      <c r="AV27" s="372">
        <f>AW12</f>
        <v>0</v>
      </c>
      <c r="AW27" s="379"/>
      <c r="AY27" s="392">
        <f>AR27*AL27</f>
        <v>0</v>
      </c>
      <c r="AZ27" s="383">
        <f>AV27*AP27</f>
        <v>0</v>
      </c>
      <c r="BC27" s="58"/>
    </row>
    <row r="28" spans="1:55" s="56" customFormat="1" ht="15" customHeight="1" thickBot="1">
      <c r="A28" s="344"/>
      <c r="B28" s="345"/>
      <c r="C28" s="345"/>
      <c r="D28" s="345"/>
      <c r="E28" s="346"/>
      <c r="F28" s="369"/>
      <c r="G28" s="369"/>
      <c r="H28" s="369"/>
      <c r="I28" s="369"/>
      <c r="J28" s="369"/>
      <c r="K28" s="369"/>
      <c r="L28" s="391"/>
      <c r="M28" s="369"/>
      <c r="N28" s="369"/>
      <c r="O28" s="369"/>
      <c r="P28" s="369"/>
      <c r="Q28" s="380"/>
      <c r="R28" s="391"/>
      <c r="S28" s="369"/>
      <c r="T28" s="369"/>
      <c r="U28" s="369"/>
      <c r="V28" s="369"/>
      <c r="W28" s="380"/>
      <c r="X28" s="83"/>
      <c r="Y28" s="368"/>
      <c r="Z28" s="382"/>
      <c r="AA28" s="344"/>
      <c r="AB28" s="345"/>
      <c r="AC28" s="345"/>
      <c r="AD28" s="345"/>
      <c r="AE28" s="346"/>
      <c r="AF28" s="369"/>
      <c r="AG28" s="369"/>
      <c r="AH28" s="369"/>
      <c r="AI28" s="369"/>
      <c r="AJ28" s="369"/>
      <c r="AK28" s="369"/>
      <c r="AL28" s="391"/>
      <c r="AM28" s="369"/>
      <c r="AN28" s="369"/>
      <c r="AO28" s="369"/>
      <c r="AP28" s="369"/>
      <c r="AQ28" s="380"/>
      <c r="AR28" s="391"/>
      <c r="AS28" s="369"/>
      <c r="AT28" s="369"/>
      <c r="AU28" s="369"/>
      <c r="AV28" s="369"/>
      <c r="AW28" s="380"/>
      <c r="AX28" s="78"/>
      <c r="AY28" s="392"/>
      <c r="AZ28" s="383"/>
      <c r="BA28" s="78"/>
      <c r="BB28" s="78"/>
      <c r="BC28" s="58"/>
    </row>
    <row r="29" spans="1:55" s="56" customFormat="1" ht="15" customHeight="1">
      <c r="A29" s="315" t="s">
        <v>101</v>
      </c>
      <c r="B29" s="316"/>
      <c r="C29" s="316"/>
      <c r="D29" s="316"/>
      <c r="E29" s="317"/>
      <c r="F29" s="368">
        <f>IF(AND(L29=0,P29=0,R29=0,V29=0),0,IF(L29=P29,1,IF(L29&gt;P29,2,0)))</f>
        <v>0</v>
      </c>
      <c r="G29" s="368"/>
      <c r="H29" s="370" t="s">
        <v>10</v>
      </c>
      <c r="I29" s="368"/>
      <c r="J29" s="368">
        <f>IF(AND(L29=0,P29=0,R29=0,V29=0),0,IF(L29=P29,1,IF(L29&lt;P29,2,0)))</f>
        <v>0</v>
      </c>
      <c r="K29" s="368"/>
      <c r="L29" s="390">
        <f>R12</f>
        <v>0</v>
      </c>
      <c r="M29" s="372"/>
      <c r="N29" s="374" t="s">
        <v>10</v>
      </c>
      <c r="O29" s="372"/>
      <c r="P29" s="372">
        <f>T12</f>
        <v>0</v>
      </c>
      <c r="Q29" s="379"/>
      <c r="R29" s="390">
        <f>U12</f>
        <v>0</v>
      </c>
      <c r="S29" s="372"/>
      <c r="T29" s="374" t="s">
        <v>10</v>
      </c>
      <c r="U29" s="372"/>
      <c r="V29" s="372">
        <f>W12</f>
        <v>0</v>
      </c>
      <c r="W29" s="379"/>
      <c r="X29" s="83"/>
      <c r="Y29" s="368">
        <f>R29*L29</f>
        <v>0</v>
      </c>
      <c r="Z29" s="382">
        <f>V29*P29</f>
        <v>0</v>
      </c>
      <c r="AA29" s="315" t="s">
        <v>102</v>
      </c>
      <c r="AB29" s="316"/>
      <c r="AC29" s="316"/>
      <c r="AD29" s="316"/>
      <c r="AE29" s="317"/>
      <c r="AF29" s="368">
        <f>IF(AND(AL29=0,AP29=0,AR29=0,AV29=0),0,IF(AL29=AP29,1,IF(AL29&gt;AP29,2,0)))</f>
        <v>0</v>
      </c>
      <c r="AG29" s="368"/>
      <c r="AH29" s="370" t="s">
        <v>10</v>
      </c>
      <c r="AI29" s="368"/>
      <c r="AJ29" s="368">
        <f>IF(AND(AL29=0,AP29=0,AR29=0,AV29=0),0,IF(AL29=AP29,1,IF(AL29&lt;AP29,2,0)))</f>
        <v>0</v>
      </c>
      <c r="AK29" s="368"/>
      <c r="AL29" s="390">
        <f>AR10</f>
        <v>0</v>
      </c>
      <c r="AM29" s="372"/>
      <c r="AN29" s="374" t="s">
        <v>10</v>
      </c>
      <c r="AO29" s="372"/>
      <c r="AP29" s="372">
        <f>AT10</f>
        <v>0</v>
      </c>
      <c r="AQ29" s="379"/>
      <c r="AR29" s="390">
        <f>AU10</f>
        <v>0</v>
      </c>
      <c r="AS29" s="372"/>
      <c r="AT29" s="374" t="s">
        <v>10</v>
      </c>
      <c r="AU29" s="372"/>
      <c r="AV29" s="372">
        <f>AW10</f>
        <v>0</v>
      </c>
      <c r="AW29" s="379"/>
      <c r="AY29" s="392">
        <f>AR29*AL29</f>
        <v>0</v>
      </c>
      <c r="AZ29" s="383">
        <f>AV29*AP29</f>
        <v>0</v>
      </c>
      <c r="BC29" s="58"/>
    </row>
    <row r="30" spans="1:55" s="56" customFormat="1" ht="15" customHeight="1" thickBot="1">
      <c r="A30" s="344"/>
      <c r="B30" s="345"/>
      <c r="C30" s="345"/>
      <c r="D30" s="345"/>
      <c r="E30" s="346"/>
      <c r="F30" s="369"/>
      <c r="G30" s="369"/>
      <c r="H30" s="369"/>
      <c r="I30" s="369"/>
      <c r="J30" s="369"/>
      <c r="K30" s="369"/>
      <c r="L30" s="391"/>
      <c r="M30" s="369"/>
      <c r="N30" s="369"/>
      <c r="O30" s="369"/>
      <c r="P30" s="369"/>
      <c r="Q30" s="380"/>
      <c r="R30" s="391"/>
      <c r="S30" s="369"/>
      <c r="T30" s="369"/>
      <c r="U30" s="369"/>
      <c r="V30" s="369"/>
      <c r="W30" s="380"/>
      <c r="X30" s="83"/>
      <c r="Y30" s="368"/>
      <c r="Z30" s="382"/>
      <c r="AA30" s="344"/>
      <c r="AB30" s="345"/>
      <c r="AC30" s="345"/>
      <c r="AD30" s="345"/>
      <c r="AE30" s="346"/>
      <c r="AF30" s="369"/>
      <c r="AG30" s="369"/>
      <c r="AH30" s="369"/>
      <c r="AI30" s="369"/>
      <c r="AJ30" s="369"/>
      <c r="AK30" s="369"/>
      <c r="AL30" s="391"/>
      <c r="AM30" s="369"/>
      <c r="AN30" s="369"/>
      <c r="AO30" s="369"/>
      <c r="AP30" s="369"/>
      <c r="AQ30" s="380"/>
      <c r="AR30" s="391"/>
      <c r="AS30" s="369"/>
      <c r="AT30" s="369"/>
      <c r="AU30" s="369"/>
      <c r="AV30" s="369"/>
      <c r="AW30" s="380"/>
      <c r="AY30" s="392"/>
      <c r="AZ30" s="383"/>
      <c r="BC30" s="58"/>
    </row>
    <row r="31" spans="1:55" s="56" customFormat="1" ht="15" customHeight="1">
      <c r="A31" s="315" t="s">
        <v>103</v>
      </c>
      <c r="B31" s="316"/>
      <c r="C31" s="316"/>
      <c r="D31" s="316"/>
      <c r="E31" s="317"/>
      <c r="F31" s="368">
        <f>IF(AND(L31=0,P31=0,R31=0,V31=0),0,IF(L31=P31,1,IF(L31&gt;P31,2,0)))</f>
        <v>0</v>
      </c>
      <c r="G31" s="368"/>
      <c r="H31" s="370" t="s">
        <v>10</v>
      </c>
      <c r="I31" s="368"/>
      <c r="J31" s="368">
        <f>IF(AND(L31=0,P31=0,R31=0,V31=0),0,IF(L31=P31,1,IF(L31&lt;P31,2,0)))</f>
        <v>0</v>
      </c>
      <c r="K31" s="368"/>
      <c r="L31" s="390">
        <f>R10</f>
        <v>0</v>
      </c>
      <c r="M31" s="372"/>
      <c r="N31" s="374" t="s">
        <v>10</v>
      </c>
      <c r="O31" s="372"/>
      <c r="P31" s="372">
        <f>T10</f>
        <v>0</v>
      </c>
      <c r="Q31" s="379"/>
      <c r="R31" s="390">
        <f>U10</f>
        <v>0</v>
      </c>
      <c r="S31" s="372"/>
      <c r="T31" s="374" t="s">
        <v>10</v>
      </c>
      <c r="U31" s="372"/>
      <c r="V31" s="372">
        <f>W10</f>
        <v>0</v>
      </c>
      <c r="W31" s="379"/>
      <c r="X31" s="83"/>
      <c r="Y31" s="368">
        <f>R31*L31</f>
        <v>0</v>
      </c>
      <c r="Z31" s="382">
        <f>V31*P31</f>
        <v>0</v>
      </c>
      <c r="AA31" s="315" t="s">
        <v>104</v>
      </c>
      <c r="AB31" s="316"/>
      <c r="AC31" s="316"/>
      <c r="AD31" s="316"/>
      <c r="AE31" s="317"/>
      <c r="AF31" s="368">
        <f>IF(AND(AL31=0,AP31=0,AR31=0,AV31=0),0,IF(AL31=AP31,1,IF(AL31&gt;AP31,2,0)))</f>
        <v>0</v>
      </c>
      <c r="AG31" s="368"/>
      <c r="AH31" s="370" t="s">
        <v>10</v>
      </c>
      <c r="AI31" s="368"/>
      <c r="AJ31" s="368">
        <f>IF(AND(AL31=0,AP31=0,AR31=0,AV31=0),0,IF(AL31=AP31,1,IF(AL31&lt;AP31,2,0)))</f>
        <v>0</v>
      </c>
      <c r="AK31" s="368"/>
      <c r="AL31" s="390">
        <f>AR8</f>
        <v>0</v>
      </c>
      <c r="AM31" s="372"/>
      <c r="AN31" s="374" t="s">
        <v>10</v>
      </c>
      <c r="AO31" s="372"/>
      <c r="AP31" s="372">
        <f>AT8</f>
        <v>0</v>
      </c>
      <c r="AQ31" s="379"/>
      <c r="AR31" s="390">
        <f>AU8</f>
        <v>0</v>
      </c>
      <c r="AS31" s="372"/>
      <c r="AT31" s="374" t="s">
        <v>10</v>
      </c>
      <c r="AU31" s="372"/>
      <c r="AV31" s="372">
        <f>AW8</f>
        <v>0</v>
      </c>
      <c r="AW31" s="379"/>
      <c r="AY31" s="392">
        <f>AR31*AL31</f>
        <v>0</v>
      </c>
      <c r="AZ31" s="383">
        <f>AV31*AP31</f>
        <v>0</v>
      </c>
      <c r="BC31" s="58"/>
    </row>
    <row r="32" spans="1:55" s="56" customFormat="1" ht="15" customHeight="1" thickBot="1">
      <c r="A32" s="344"/>
      <c r="B32" s="345"/>
      <c r="C32" s="345"/>
      <c r="D32" s="345"/>
      <c r="E32" s="346"/>
      <c r="F32" s="369"/>
      <c r="G32" s="369"/>
      <c r="H32" s="369"/>
      <c r="I32" s="369"/>
      <c r="J32" s="369"/>
      <c r="K32" s="369"/>
      <c r="L32" s="393"/>
      <c r="M32" s="368"/>
      <c r="N32" s="368"/>
      <c r="O32" s="368"/>
      <c r="P32" s="368"/>
      <c r="Q32" s="382"/>
      <c r="R32" s="393"/>
      <c r="S32" s="368"/>
      <c r="T32" s="368"/>
      <c r="U32" s="368"/>
      <c r="V32" s="368"/>
      <c r="W32" s="382"/>
      <c r="X32" s="83"/>
      <c r="Y32" s="368"/>
      <c r="Z32" s="382"/>
      <c r="AA32" s="344"/>
      <c r="AB32" s="345"/>
      <c r="AC32" s="345"/>
      <c r="AD32" s="345"/>
      <c r="AE32" s="346"/>
      <c r="AF32" s="369"/>
      <c r="AG32" s="369"/>
      <c r="AH32" s="369"/>
      <c r="AI32" s="369"/>
      <c r="AJ32" s="369"/>
      <c r="AK32" s="369"/>
      <c r="AL32" s="393"/>
      <c r="AM32" s="368"/>
      <c r="AN32" s="368"/>
      <c r="AO32" s="368"/>
      <c r="AP32" s="368"/>
      <c r="AQ32" s="382"/>
      <c r="AR32" s="393"/>
      <c r="AS32" s="368"/>
      <c r="AT32" s="368"/>
      <c r="AU32" s="368"/>
      <c r="AV32" s="368"/>
      <c r="AW32" s="382"/>
      <c r="AY32" s="392"/>
      <c r="AZ32" s="383"/>
      <c r="BC32" s="58"/>
    </row>
    <row r="33" spans="1:55" s="56" customFormat="1" ht="15" customHeight="1">
      <c r="A33" s="362" t="s">
        <v>105</v>
      </c>
      <c r="B33" s="363"/>
      <c r="C33" s="363"/>
      <c r="D33" s="363"/>
      <c r="E33" s="364"/>
      <c r="F33" s="366">
        <f>SUM(F25:G32)</f>
        <v>0</v>
      </c>
      <c r="G33" s="337"/>
      <c r="H33" s="336" t="s">
        <v>10</v>
      </c>
      <c r="I33" s="337"/>
      <c r="J33" s="337">
        <f>SUM(J25:K32)</f>
        <v>0</v>
      </c>
      <c r="K33" s="339"/>
      <c r="L33" s="337">
        <f>SUM(L25:M32)</f>
        <v>0</v>
      </c>
      <c r="M33" s="337"/>
      <c r="N33" s="336" t="s">
        <v>10</v>
      </c>
      <c r="O33" s="337"/>
      <c r="P33" s="337">
        <f>SUM(P25:Q32)</f>
        <v>0</v>
      </c>
      <c r="Q33" s="339"/>
      <c r="R33" s="366">
        <f>SUM(R25:S32)</f>
        <v>0</v>
      </c>
      <c r="S33" s="337"/>
      <c r="T33" s="336" t="s">
        <v>10</v>
      </c>
      <c r="U33" s="337"/>
      <c r="V33" s="337">
        <f>SUM(V25:W32)</f>
        <v>0</v>
      </c>
      <c r="W33" s="339"/>
      <c r="X33" s="85"/>
      <c r="Y33" s="361"/>
      <c r="Z33" s="360"/>
      <c r="AA33" s="362" t="s">
        <v>105</v>
      </c>
      <c r="AB33" s="363"/>
      <c r="AC33" s="363"/>
      <c r="AD33" s="363"/>
      <c r="AE33" s="364"/>
      <c r="AF33" s="366">
        <f>SUM(AF25:AG32)</f>
        <v>0</v>
      </c>
      <c r="AG33" s="337"/>
      <c r="AH33" s="336" t="s">
        <v>10</v>
      </c>
      <c r="AI33" s="337"/>
      <c r="AJ33" s="337">
        <f>SUM(AJ25:AK32)</f>
        <v>0</v>
      </c>
      <c r="AK33" s="337"/>
      <c r="AL33" s="366">
        <f>SUM(AL25:AM32)</f>
        <v>0</v>
      </c>
      <c r="AM33" s="337"/>
      <c r="AN33" s="336" t="s">
        <v>10</v>
      </c>
      <c r="AO33" s="337"/>
      <c r="AP33" s="337">
        <f>SUM(AP25:AQ32)</f>
        <v>0</v>
      </c>
      <c r="AQ33" s="339"/>
      <c r="AR33" s="366">
        <f>SUM(AR25:AS32)</f>
        <v>0</v>
      </c>
      <c r="AS33" s="337"/>
      <c r="AT33" s="336" t="s">
        <v>10</v>
      </c>
      <c r="AU33" s="337"/>
      <c r="AV33" s="337">
        <f>SUM(AV25:AW32)</f>
        <v>0</v>
      </c>
      <c r="AW33" s="339"/>
      <c r="AY33" s="383"/>
      <c r="AZ33" s="383"/>
      <c r="BC33" s="58"/>
    </row>
    <row r="34" spans="1:55" s="56" customFormat="1" ht="15" customHeight="1" thickBot="1">
      <c r="A34" s="306"/>
      <c r="B34" s="307"/>
      <c r="C34" s="307"/>
      <c r="D34" s="307"/>
      <c r="E34" s="365"/>
      <c r="F34" s="367"/>
      <c r="G34" s="338"/>
      <c r="H34" s="338"/>
      <c r="I34" s="338"/>
      <c r="J34" s="338"/>
      <c r="K34" s="340"/>
      <c r="L34" s="338"/>
      <c r="M34" s="338"/>
      <c r="N34" s="338"/>
      <c r="O34" s="338"/>
      <c r="P34" s="338"/>
      <c r="Q34" s="340"/>
      <c r="R34" s="367"/>
      <c r="S34" s="338"/>
      <c r="T34" s="338"/>
      <c r="U34" s="338"/>
      <c r="V34" s="338"/>
      <c r="W34" s="340"/>
      <c r="X34" s="85"/>
      <c r="Y34" s="361"/>
      <c r="Z34" s="360"/>
      <c r="AA34" s="306"/>
      <c r="AB34" s="307"/>
      <c r="AC34" s="307"/>
      <c r="AD34" s="307"/>
      <c r="AE34" s="365"/>
      <c r="AF34" s="367"/>
      <c r="AG34" s="338"/>
      <c r="AH34" s="338"/>
      <c r="AI34" s="338"/>
      <c r="AJ34" s="338"/>
      <c r="AK34" s="338"/>
      <c r="AL34" s="367"/>
      <c r="AM34" s="338"/>
      <c r="AN34" s="338"/>
      <c r="AO34" s="338"/>
      <c r="AP34" s="338"/>
      <c r="AQ34" s="340"/>
      <c r="AR34" s="367"/>
      <c r="AS34" s="338"/>
      <c r="AT34" s="338"/>
      <c r="AU34" s="338"/>
      <c r="AV34" s="338"/>
      <c r="AW34" s="340"/>
      <c r="AY34" s="383"/>
      <c r="AZ34" s="383"/>
      <c r="BC34" s="58"/>
    </row>
    <row r="35" spans="1:55" s="56" customFormat="1" ht="30" customHeight="1" thickBo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77"/>
      <c r="Z35" s="77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Y35" s="57"/>
      <c r="AZ35" s="57"/>
      <c r="BC35" s="58"/>
    </row>
    <row r="36" spans="1:55" s="56" customFormat="1" ht="15" customHeight="1">
      <c r="A36" s="384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8" t="s">
        <v>106</v>
      </c>
      <c r="T36" s="388"/>
      <c r="U36" s="388"/>
      <c r="V36" s="388"/>
      <c r="W36" s="389"/>
      <c r="X36" s="83"/>
      <c r="Y36" s="77"/>
      <c r="Z36" s="77"/>
      <c r="AA36" s="384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5"/>
      <c r="AO36" s="385"/>
      <c r="AP36" s="385"/>
      <c r="AQ36" s="385"/>
      <c r="AR36" s="385"/>
      <c r="AS36" s="388" t="s">
        <v>107</v>
      </c>
      <c r="AT36" s="388"/>
      <c r="AU36" s="388"/>
      <c r="AV36" s="388"/>
      <c r="AW36" s="389"/>
      <c r="AY36" s="57"/>
      <c r="AZ36" s="57"/>
      <c r="BC36" s="58"/>
    </row>
    <row r="37" spans="1:55" s="56" customFormat="1" ht="15" customHeight="1" thickBot="1">
      <c r="A37" s="386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83"/>
      <c r="T37" s="83"/>
      <c r="U37" s="83"/>
      <c r="V37" s="83"/>
      <c r="W37" s="84"/>
      <c r="X37" s="83"/>
      <c r="Y37" s="77"/>
      <c r="Z37" s="77"/>
      <c r="AA37" s="386"/>
      <c r="AB37" s="387"/>
      <c r="AC37" s="387"/>
      <c r="AD37" s="387"/>
      <c r="AE37" s="3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83"/>
      <c r="AT37" s="83"/>
      <c r="AU37" s="83"/>
      <c r="AV37" s="83"/>
      <c r="AW37" s="84"/>
      <c r="AY37" s="57"/>
      <c r="AZ37" s="57"/>
      <c r="BC37" s="58"/>
    </row>
    <row r="38" spans="1:55" s="56" customFormat="1" ht="15" customHeight="1">
      <c r="A38" s="288" t="s">
        <v>11</v>
      </c>
      <c r="B38" s="305"/>
      <c r="C38" s="305"/>
      <c r="D38" s="305"/>
      <c r="E38" s="381"/>
      <c r="F38" s="305" t="s">
        <v>96</v>
      </c>
      <c r="G38" s="305"/>
      <c r="H38" s="305"/>
      <c r="I38" s="305"/>
      <c r="J38" s="305"/>
      <c r="K38" s="381"/>
      <c r="L38" s="288" t="s">
        <v>6</v>
      </c>
      <c r="M38" s="305"/>
      <c r="N38" s="305"/>
      <c r="O38" s="305"/>
      <c r="P38" s="305"/>
      <c r="Q38" s="381"/>
      <c r="R38" s="288" t="s">
        <v>7</v>
      </c>
      <c r="S38" s="305"/>
      <c r="T38" s="305"/>
      <c r="U38" s="305"/>
      <c r="V38" s="305"/>
      <c r="W38" s="381"/>
      <c r="X38" s="85"/>
      <c r="Y38" s="86"/>
      <c r="Z38" s="86"/>
      <c r="AA38" s="288" t="s">
        <v>11</v>
      </c>
      <c r="AB38" s="305"/>
      <c r="AC38" s="305"/>
      <c r="AD38" s="305"/>
      <c r="AE38" s="305"/>
      <c r="AF38" s="288" t="s">
        <v>96</v>
      </c>
      <c r="AG38" s="305"/>
      <c r="AH38" s="305"/>
      <c r="AI38" s="305"/>
      <c r="AJ38" s="305"/>
      <c r="AK38" s="305"/>
      <c r="AL38" s="288" t="s">
        <v>6</v>
      </c>
      <c r="AM38" s="305"/>
      <c r="AN38" s="305"/>
      <c r="AO38" s="305"/>
      <c r="AP38" s="305"/>
      <c r="AQ38" s="381"/>
      <c r="AR38" s="288" t="s">
        <v>7</v>
      </c>
      <c r="AS38" s="305"/>
      <c r="AT38" s="305"/>
      <c r="AU38" s="305"/>
      <c r="AV38" s="305"/>
      <c r="AW38" s="381"/>
      <c r="AY38" s="57"/>
      <c r="AZ38" s="57"/>
      <c r="BC38" s="58"/>
    </row>
    <row r="39" spans="1:55" s="56" customFormat="1" ht="15" customHeight="1" thickBot="1">
      <c r="A39" s="306"/>
      <c r="B39" s="307"/>
      <c r="C39" s="307"/>
      <c r="D39" s="307"/>
      <c r="E39" s="365"/>
      <c r="F39" s="307"/>
      <c r="G39" s="307"/>
      <c r="H39" s="307"/>
      <c r="I39" s="307"/>
      <c r="J39" s="307"/>
      <c r="K39" s="365"/>
      <c r="L39" s="306"/>
      <c r="M39" s="307"/>
      <c r="N39" s="307"/>
      <c r="O39" s="307"/>
      <c r="P39" s="307"/>
      <c r="Q39" s="365"/>
      <c r="R39" s="306"/>
      <c r="S39" s="307"/>
      <c r="T39" s="307"/>
      <c r="U39" s="307"/>
      <c r="V39" s="307"/>
      <c r="W39" s="365"/>
      <c r="X39" s="85"/>
      <c r="Y39" s="86"/>
      <c r="Z39" s="86"/>
      <c r="AA39" s="306"/>
      <c r="AB39" s="307"/>
      <c r="AC39" s="307"/>
      <c r="AD39" s="307"/>
      <c r="AE39" s="307"/>
      <c r="AF39" s="306"/>
      <c r="AG39" s="307"/>
      <c r="AH39" s="307"/>
      <c r="AI39" s="307"/>
      <c r="AJ39" s="307"/>
      <c r="AK39" s="307"/>
      <c r="AL39" s="306"/>
      <c r="AM39" s="307"/>
      <c r="AN39" s="307"/>
      <c r="AO39" s="307"/>
      <c r="AP39" s="307"/>
      <c r="AQ39" s="365"/>
      <c r="AR39" s="306"/>
      <c r="AS39" s="307"/>
      <c r="AT39" s="307"/>
      <c r="AU39" s="307"/>
      <c r="AV39" s="307"/>
      <c r="AW39" s="365"/>
      <c r="AX39" s="87"/>
      <c r="AY39" s="57"/>
      <c r="AZ39" s="57"/>
      <c r="BC39" s="58"/>
    </row>
    <row r="40" spans="1:55" s="56" customFormat="1" ht="15" customHeight="1">
      <c r="A40" s="315" t="s">
        <v>108</v>
      </c>
      <c r="B40" s="316"/>
      <c r="C40" s="316"/>
      <c r="D40" s="316"/>
      <c r="E40" s="317"/>
      <c r="F40" s="368">
        <f>IF(AND(L40=0,P40=0,R40=0,V40=0),0,IF(L40=P40,1,IF(L40&gt;P40,2,0)))</f>
        <v>0</v>
      </c>
      <c r="G40" s="368"/>
      <c r="H40" s="370" t="s">
        <v>10</v>
      </c>
      <c r="I40" s="368"/>
      <c r="J40" s="368">
        <f>IF(AND(L40=0,P40=0,R40=0,V40=0),0,IF(L40=P40,1,IF(L40&lt;P40,2,0)))</f>
        <v>0</v>
      </c>
      <c r="K40" s="368"/>
      <c r="L40" s="375">
        <f>T14</f>
        <v>0</v>
      </c>
      <c r="M40" s="368"/>
      <c r="N40" s="370" t="s">
        <v>10</v>
      </c>
      <c r="O40" s="368"/>
      <c r="P40" s="368">
        <f>R14</f>
        <v>0</v>
      </c>
      <c r="Q40" s="376"/>
      <c r="R40" s="368">
        <f>W14</f>
        <v>0</v>
      </c>
      <c r="S40" s="368"/>
      <c r="T40" s="370" t="s">
        <v>10</v>
      </c>
      <c r="U40" s="368"/>
      <c r="V40" s="368">
        <f>U14</f>
        <v>0</v>
      </c>
      <c r="W40" s="382"/>
      <c r="X40" s="83"/>
      <c r="Y40" s="368">
        <f>R40*L40</f>
        <v>0</v>
      </c>
      <c r="Z40" s="382">
        <f>V40*P40</f>
        <v>0</v>
      </c>
      <c r="AA40" s="315" t="s">
        <v>109</v>
      </c>
      <c r="AB40" s="316"/>
      <c r="AC40" s="316"/>
      <c r="AD40" s="316"/>
      <c r="AE40" s="317"/>
      <c r="AF40" s="368">
        <f>IF(AND(AL40=0,AP40=0,AR40=0,AV40=0),0,IF(AL40=AP40,1,IF(AL40&gt;AP40,2,0)))</f>
        <v>0</v>
      </c>
      <c r="AG40" s="368"/>
      <c r="AH40" s="370" t="s">
        <v>10</v>
      </c>
      <c r="AI40" s="368"/>
      <c r="AJ40" s="368">
        <f>IF(AND(AL40=0,AP40=0,AR40=0,AV40=0),0,IF(AL40=AP40,1,IF(AL40&lt;AP40,2,0)))</f>
        <v>0</v>
      </c>
      <c r="AK40" s="368"/>
      <c r="AL40" s="393">
        <f>T12</f>
        <v>0</v>
      </c>
      <c r="AM40" s="368"/>
      <c r="AN40" s="370" t="s">
        <v>10</v>
      </c>
      <c r="AO40" s="368"/>
      <c r="AP40" s="368">
        <f>R12</f>
        <v>0</v>
      </c>
      <c r="AQ40" s="382"/>
      <c r="AR40" s="393">
        <f>W12</f>
        <v>0</v>
      </c>
      <c r="AS40" s="368"/>
      <c r="AT40" s="370" t="s">
        <v>10</v>
      </c>
      <c r="AU40" s="368"/>
      <c r="AV40" s="368">
        <f>U12</f>
        <v>0</v>
      </c>
      <c r="AW40" s="382"/>
      <c r="AX40" s="87"/>
      <c r="AY40" s="392">
        <f>AR40*AL40</f>
        <v>0</v>
      </c>
      <c r="AZ40" s="383">
        <f>AV40*AP40</f>
        <v>0</v>
      </c>
      <c r="BC40" s="58"/>
    </row>
    <row r="41" spans="1:55" s="56" customFormat="1" ht="15" customHeight="1" thickBot="1">
      <c r="A41" s="344"/>
      <c r="B41" s="345"/>
      <c r="C41" s="345"/>
      <c r="D41" s="345"/>
      <c r="E41" s="346"/>
      <c r="F41" s="369"/>
      <c r="G41" s="369"/>
      <c r="H41" s="369"/>
      <c r="I41" s="369"/>
      <c r="J41" s="369"/>
      <c r="K41" s="369"/>
      <c r="L41" s="373"/>
      <c r="M41" s="369"/>
      <c r="N41" s="369"/>
      <c r="O41" s="369"/>
      <c r="P41" s="369"/>
      <c r="Q41" s="377"/>
      <c r="R41" s="369"/>
      <c r="S41" s="369"/>
      <c r="T41" s="369"/>
      <c r="U41" s="369"/>
      <c r="V41" s="369"/>
      <c r="W41" s="380"/>
      <c r="X41" s="83"/>
      <c r="Y41" s="368"/>
      <c r="Z41" s="382"/>
      <c r="AA41" s="344"/>
      <c r="AB41" s="345"/>
      <c r="AC41" s="345"/>
      <c r="AD41" s="345"/>
      <c r="AE41" s="346"/>
      <c r="AF41" s="369"/>
      <c r="AG41" s="369"/>
      <c r="AH41" s="369"/>
      <c r="AI41" s="369"/>
      <c r="AJ41" s="369"/>
      <c r="AK41" s="369"/>
      <c r="AL41" s="391"/>
      <c r="AM41" s="369"/>
      <c r="AN41" s="369"/>
      <c r="AO41" s="369"/>
      <c r="AP41" s="369"/>
      <c r="AQ41" s="380"/>
      <c r="AR41" s="391"/>
      <c r="AS41" s="369"/>
      <c r="AT41" s="369"/>
      <c r="AU41" s="369"/>
      <c r="AV41" s="369"/>
      <c r="AW41" s="380"/>
      <c r="AY41" s="392"/>
      <c r="AZ41" s="383"/>
      <c r="BC41" s="58"/>
    </row>
    <row r="42" spans="1:55" s="56" customFormat="1" ht="15" customHeight="1">
      <c r="A42" s="315" t="s">
        <v>110</v>
      </c>
      <c r="B42" s="316"/>
      <c r="C42" s="316"/>
      <c r="D42" s="316"/>
      <c r="E42" s="317"/>
      <c r="F42" s="368">
        <f>IF(AND(L42=0,P42=0,R42=0,V42=0),0,IF(L42=P42,1,IF(L42&gt;P42,2,0)))</f>
        <v>0</v>
      </c>
      <c r="G42" s="368"/>
      <c r="H42" s="370" t="s">
        <v>10</v>
      </c>
      <c r="I42" s="368"/>
      <c r="J42" s="368">
        <f>IF(AND(L42=0,P42=0,R42=0,V42=0),0,IF(L42=P42,1,IF(L42&lt;P42,2,0)))</f>
        <v>0</v>
      </c>
      <c r="K42" s="368"/>
      <c r="L42" s="371">
        <f>AT12</f>
        <v>0</v>
      </c>
      <c r="M42" s="372"/>
      <c r="N42" s="374" t="s">
        <v>10</v>
      </c>
      <c r="O42" s="372"/>
      <c r="P42" s="372">
        <f>AR12</f>
        <v>0</v>
      </c>
      <c r="Q42" s="378"/>
      <c r="R42" s="372">
        <f>AW12</f>
        <v>0</v>
      </c>
      <c r="S42" s="372"/>
      <c r="T42" s="374" t="s">
        <v>10</v>
      </c>
      <c r="U42" s="372"/>
      <c r="V42" s="372">
        <f>AU12</f>
        <v>0</v>
      </c>
      <c r="W42" s="379"/>
      <c r="X42" s="83"/>
      <c r="Y42" s="368">
        <f>R42*L42</f>
        <v>0</v>
      </c>
      <c r="Z42" s="382">
        <f>V42*P42</f>
        <v>0</v>
      </c>
      <c r="AA42" s="315" t="s">
        <v>111</v>
      </c>
      <c r="AB42" s="316"/>
      <c r="AC42" s="316"/>
      <c r="AD42" s="316"/>
      <c r="AE42" s="317"/>
      <c r="AF42" s="368">
        <f>IF(AND(AL42=0,AP42=0,AR42=0,AV42=0),0,IF(AL42=AP42,1,IF(AL42&gt;AP42,2,0)))</f>
        <v>0</v>
      </c>
      <c r="AG42" s="368"/>
      <c r="AH42" s="370" t="s">
        <v>10</v>
      </c>
      <c r="AI42" s="368"/>
      <c r="AJ42" s="368">
        <f>IF(AND(AL42=0,AP42=0,AR42=0,AV42=0),0,IF(AL42=AP42,1,IF(AL42&lt;AP42,2,0)))</f>
        <v>0</v>
      </c>
      <c r="AK42" s="368"/>
      <c r="AL42" s="390">
        <f>AT10</f>
        <v>0</v>
      </c>
      <c r="AM42" s="372"/>
      <c r="AN42" s="374" t="s">
        <v>10</v>
      </c>
      <c r="AO42" s="372"/>
      <c r="AP42" s="372">
        <f>AR10</f>
        <v>0</v>
      </c>
      <c r="AQ42" s="379"/>
      <c r="AR42" s="390">
        <f>AW10</f>
        <v>0</v>
      </c>
      <c r="AS42" s="372"/>
      <c r="AT42" s="374" t="s">
        <v>10</v>
      </c>
      <c r="AU42" s="372"/>
      <c r="AV42" s="372">
        <f>AU10</f>
        <v>0</v>
      </c>
      <c r="AW42" s="379"/>
      <c r="AY42" s="392">
        <f>AR42*AL42</f>
        <v>0</v>
      </c>
      <c r="AZ42" s="383">
        <f>AV42*AP42</f>
        <v>0</v>
      </c>
      <c r="BC42" s="58"/>
    </row>
    <row r="43" spans="1:55" s="56" customFormat="1" ht="15" customHeight="1" thickBot="1">
      <c r="A43" s="344"/>
      <c r="B43" s="345"/>
      <c r="C43" s="345"/>
      <c r="D43" s="345"/>
      <c r="E43" s="346"/>
      <c r="F43" s="369"/>
      <c r="G43" s="369"/>
      <c r="H43" s="369"/>
      <c r="I43" s="369"/>
      <c r="J43" s="369"/>
      <c r="K43" s="369"/>
      <c r="L43" s="373"/>
      <c r="M43" s="369"/>
      <c r="N43" s="369"/>
      <c r="O43" s="369"/>
      <c r="P43" s="369"/>
      <c r="Q43" s="377"/>
      <c r="R43" s="369"/>
      <c r="S43" s="369"/>
      <c r="T43" s="369"/>
      <c r="U43" s="369"/>
      <c r="V43" s="369"/>
      <c r="W43" s="380"/>
      <c r="X43" s="66"/>
      <c r="Y43" s="368"/>
      <c r="Z43" s="382"/>
      <c r="AA43" s="344"/>
      <c r="AB43" s="345"/>
      <c r="AC43" s="345"/>
      <c r="AD43" s="345"/>
      <c r="AE43" s="346"/>
      <c r="AF43" s="369"/>
      <c r="AG43" s="369"/>
      <c r="AH43" s="369"/>
      <c r="AI43" s="369"/>
      <c r="AJ43" s="369"/>
      <c r="AK43" s="369"/>
      <c r="AL43" s="391"/>
      <c r="AM43" s="369"/>
      <c r="AN43" s="369"/>
      <c r="AO43" s="369"/>
      <c r="AP43" s="369"/>
      <c r="AQ43" s="380"/>
      <c r="AR43" s="391"/>
      <c r="AS43" s="369"/>
      <c r="AT43" s="369"/>
      <c r="AU43" s="369"/>
      <c r="AV43" s="369"/>
      <c r="AW43" s="380"/>
      <c r="AY43" s="392"/>
      <c r="AZ43" s="383"/>
      <c r="BC43" s="58"/>
    </row>
    <row r="44" spans="1:55" s="56" customFormat="1" ht="15" customHeight="1">
      <c r="A44" s="315" t="s">
        <v>112</v>
      </c>
      <c r="B44" s="316"/>
      <c r="C44" s="316"/>
      <c r="D44" s="316"/>
      <c r="E44" s="317"/>
      <c r="F44" s="368">
        <f>IF(AND(L44=0,P44=0,R44=0,V44=0),0,IF(L44=P44,1,IF(L44&gt;P44,2,0)))</f>
        <v>0</v>
      </c>
      <c r="G44" s="368"/>
      <c r="H44" s="370" t="s">
        <v>10</v>
      </c>
      <c r="I44" s="368"/>
      <c r="J44" s="368">
        <f>IF(AND(L44=0,P44=0,R44=0,V44=0),0,IF(L44=P44,1,IF(L44&lt;P44,2,0)))</f>
        <v>0</v>
      </c>
      <c r="K44" s="368"/>
      <c r="L44" s="371">
        <f>R8</f>
        <v>0</v>
      </c>
      <c r="M44" s="372"/>
      <c r="N44" s="374" t="s">
        <v>10</v>
      </c>
      <c r="O44" s="372"/>
      <c r="P44" s="372">
        <f>T8</f>
        <v>0</v>
      </c>
      <c r="Q44" s="378"/>
      <c r="R44" s="372">
        <f>U8</f>
        <v>0</v>
      </c>
      <c r="S44" s="372"/>
      <c r="T44" s="374" t="s">
        <v>10</v>
      </c>
      <c r="U44" s="372"/>
      <c r="V44" s="372">
        <f>W8</f>
        <v>0</v>
      </c>
      <c r="W44" s="379"/>
      <c r="X44" s="66"/>
      <c r="Y44" s="368">
        <f>R44*L44</f>
        <v>0</v>
      </c>
      <c r="Z44" s="382">
        <f>V44*P44</f>
        <v>0</v>
      </c>
      <c r="AA44" s="315" t="s">
        <v>113</v>
      </c>
      <c r="AB44" s="316"/>
      <c r="AC44" s="316"/>
      <c r="AD44" s="316"/>
      <c r="AE44" s="317"/>
      <c r="AF44" s="368">
        <f>IF(AND(AL44=0,AP44=0,AR44=0,AV44=0),0,IF(AL44=AP44,1,IF(AL44&gt;AP44,2,0)))</f>
        <v>0</v>
      </c>
      <c r="AG44" s="368"/>
      <c r="AH44" s="370" t="s">
        <v>10</v>
      </c>
      <c r="AI44" s="368"/>
      <c r="AJ44" s="368">
        <f>IF(AND(AL44=0,AP44=0,AR44=0,AV44=0),0,IF(AL44=AP44,1,IF(AL44&lt;AP44,2,0)))</f>
        <v>0</v>
      </c>
      <c r="AK44" s="368"/>
      <c r="AL44" s="390">
        <f>T8</f>
        <v>0</v>
      </c>
      <c r="AM44" s="372"/>
      <c r="AN44" s="374" t="s">
        <v>10</v>
      </c>
      <c r="AO44" s="372"/>
      <c r="AP44" s="372">
        <f>R8</f>
        <v>0</v>
      </c>
      <c r="AQ44" s="379"/>
      <c r="AR44" s="390">
        <f>W8</f>
        <v>0</v>
      </c>
      <c r="AS44" s="372"/>
      <c r="AT44" s="374" t="s">
        <v>10</v>
      </c>
      <c r="AU44" s="372"/>
      <c r="AV44" s="372">
        <f>U8</f>
        <v>0</v>
      </c>
      <c r="AW44" s="379"/>
      <c r="AY44" s="392">
        <f>AR44*AL44</f>
        <v>0</v>
      </c>
      <c r="AZ44" s="383">
        <f>AV44*AP44</f>
        <v>0</v>
      </c>
      <c r="BC44" s="58"/>
    </row>
    <row r="45" spans="1:55" s="56" customFormat="1" ht="15" customHeight="1" thickBot="1">
      <c r="A45" s="344"/>
      <c r="B45" s="345"/>
      <c r="C45" s="345"/>
      <c r="D45" s="345"/>
      <c r="E45" s="346"/>
      <c r="F45" s="369"/>
      <c r="G45" s="369"/>
      <c r="H45" s="369"/>
      <c r="I45" s="369"/>
      <c r="J45" s="369"/>
      <c r="K45" s="369"/>
      <c r="L45" s="373"/>
      <c r="M45" s="369"/>
      <c r="N45" s="369"/>
      <c r="O45" s="369"/>
      <c r="P45" s="369"/>
      <c r="Q45" s="377"/>
      <c r="R45" s="369"/>
      <c r="S45" s="369"/>
      <c r="T45" s="369"/>
      <c r="U45" s="369"/>
      <c r="V45" s="369"/>
      <c r="W45" s="380"/>
      <c r="X45" s="10"/>
      <c r="Y45" s="368"/>
      <c r="Z45" s="382"/>
      <c r="AA45" s="344"/>
      <c r="AB45" s="345"/>
      <c r="AC45" s="345"/>
      <c r="AD45" s="345"/>
      <c r="AE45" s="346"/>
      <c r="AF45" s="369"/>
      <c r="AG45" s="369"/>
      <c r="AH45" s="369"/>
      <c r="AI45" s="369"/>
      <c r="AJ45" s="369"/>
      <c r="AK45" s="369"/>
      <c r="AL45" s="391"/>
      <c r="AM45" s="369"/>
      <c r="AN45" s="369"/>
      <c r="AO45" s="369"/>
      <c r="AP45" s="369"/>
      <c r="AQ45" s="380"/>
      <c r="AR45" s="391"/>
      <c r="AS45" s="369"/>
      <c r="AT45" s="369"/>
      <c r="AU45" s="369"/>
      <c r="AV45" s="369"/>
      <c r="AW45" s="380"/>
      <c r="AY45" s="392"/>
      <c r="AZ45" s="383"/>
      <c r="BC45" s="58"/>
    </row>
    <row r="46" spans="1:55" s="56" customFormat="1" ht="15" customHeight="1">
      <c r="A46" s="315" t="s">
        <v>114</v>
      </c>
      <c r="B46" s="316"/>
      <c r="C46" s="316"/>
      <c r="D46" s="316"/>
      <c r="E46" s="317"/>
      <c r="F46" s="368">
        <f>IF(AND(L46=0,P46=0,R46=0,V46=0),0,IF(L46=P46,1,IF(L46&gt;P46,2,0)))</f>
        <v>0</v>
      </c>
      <c r="G46" s="368"/>
      <c r="H46" s="370" t="s">
        <v>10</v>
      </c>
      <c r="I46" s="368"/>
      <c r="J46" s="368">
        <f>IF(AND(L46=0,P46=0,R46=0,V46=0),0,IF(L46=P46,1,IF(L46&lt;P46,2,0)))</f>
        <v>0</v>
      </c>
      <c r="K46" s="368"/>
      <c r="L46" s="371">
        <f>AR16</f>
        <v>0</v>
      </c>
      <c r="M46" s="372"/>
      <c r="N46" s="374" t="s">
        <v>10</v>
      </c>
      <c r="O46" s="372"/>
      <c r="P46" s="372">
        <f>AT16</f>
        <v>0</v>
      </c>
      <c r="Q46" s="378"/>
      <c r="R46" s="372">
        <f>AU16</f>
        <v>0</v>
      </c>
      <c r="S46" s="372"/>
      <c r="T46" s="374" t="s">
        <v>10</v>
      </c>
      <c r="U46" s="372"/>
      <c r="V46" s="372">
        <f>AW16</f>
        <v>0</v>
      </c>
      <c r="W46" s="379"/>
      <c r="X46" s="10"/>
      <c r="Y46" s="368">
        <f>R46*L46</f>
        <v>0</v>
      </c>
      <c r="Z46" s="382">
        <f>V46*P46</f>
        <v>0</v>
      </c>
      <c r="AA46" s="315" t="s">
        <v>115</v>
      </c>
      <c r="AB46" s="316"/>
      <c r="AC46" s="316"/>
      <c r="AD46" s="316"/>
      <c r="AE46" s="317"/>
      <c r="AF46" s="368">
        <f>IF(AND(AL46=0,AP46=0,AR46=0,AV46=0),0,IF(AL46=AP46,1,IF(AL46&gt;AP46,2,0)))</f>
        <v>0</v>
      </c>
      <c r="AG46" s="368"/>
      <c r="AH46" s="370" t="s">
        <v>10</v>
      </c>
      <c r="AI46" s="368"/>
      <c r="AJ46" s="368">
        <f>IF(AND(AL46=0,AP46=0,AR46=0,AV46=0),0,IF(AL46=AP46,1,IF(AL46&lt;AP46,2,0)))</f>
        <v>0</v>
      </c>
      <c r="AK46" s="368"/>
      <c r="AL46" s="390">
        <f>AR14</f>
        <v>0</v>
      </c>
      <c r="AM46" s="372"/>
      <c r="AN46" s="374" t="s">
        <v>10</v>
      </c>
      <c r="AO46" s="372"/>
      <c r="AP46" s="372">
        <f>AT14</f>
        <v>0</v>
      </c>
      <c r="AQ46" s="379"/>
      <c r="AR46" s="390">
        <f>AU14</f>
        <v>0</v>
      </c>
      <c r="AS46" s="372"/>
      <c r="AT46" s="374" t="s">
        <v>10</v>
      </c>
      <c r="AU46" s="372"/>
      <c r="AV46" s="372">
        <f>AW14</f>
        <v>0</v>
      </c>
      <c r="AW46" s="379"/>
      <c r="AY46" s="392">
        <f>AR46*AL46</f>
        <v>0</v>
      </c>
      <c r="AZ46" s="383">
        <f>AV46*AP46</f>
        <v>0</v>
      </c>
      <c r="BC46" s="58"/>
    </row>
    <row r="47" spans="1:55" s="56" customFormat="1" ht="15" customHeight="1" thickBot="1">
      <c r="A47" s="344"/>
      <c r="B47" s="345"/>
      <c r="C47" s="345"/>
      <c r="D47" s="345"/>
      <c r="E47" s="346"/>
      <c r="F47" s="369"/>
      <c r="G47" s="369"/>
      <c r="H47" s="369"/>
      <c r="I47" s="369"/>
      <c r="J47" s="369"/>
      <c r="K47" s="369"/>
      <c r="L47" s="375"/>
      <c r="M47" s="368"/>
      <c r="N47" s="368"/>
      <c r="O47" s="368"/>
      <c r="P47" s="368"/>
      <c r="Q47" s="376"/>
      <c r="R47" s="368"/>
      <c r="S47" s="368"/>
      <c r="T47" s="368"/>
      <c r="U47" s="368"/>
      <c r="V47" s="368"/>
      <c r="W47" s="382"/>
      <c r="X47" s="5"/>
      <c r="Y47" s="368"/>
      <c r="Z47" s="382"/>
      <c r="AA47" s="344"/>
      <c r="AB47" s="345"/>
      <c r="AC47" s="345"/>
      <c r="AD47" s="345"/>
      <c r="AE47" s="346"/>
      <c r="AF47" s="369"/>
      <c r="AG47" s="369"/>
      <c r="AH47" s="369"/>
      <c r="AI47" s="369"/>
      <c r="AJ47" s="369"/>
      <c r="AK47" s="369"/>
      <c r="AL47" s="393"/>
      <c r="AM47" s="368"/>
      <c r="AN47" s="368"/>
      <c r="AO47" s="368"/>
      <c r="AP47" s="368"/>
      <c r="AQ47" s="382"/>
      <c r="AR47" s="393"/>
      <c r="AS47" s="368"/>
      <c r="AT47" s="368"/>
      <c r="AU47" s="368"/>
      <c r="AV47" s="368"/>
      <c r="AW47" s="382"/>
      <c r="AY47" s="392"/>
      <c r="AZ47" s="383"/>
      <c r="BC47" s="58"/>
    </row>
    <row r="48" spans="1:55" s="56" customFormat="1" ht="15" customHeight="1">
      <c r="A48" s="362" t="s">
        <v>105</v>
      </c>
      <c r="B48" s="363"/>
      <c r="C48" s="363"/>
      <c r="D48" s="363"/>
      <c r="E48" s="364"/>
      <c r="F48" s="337">
        <f>SUM(F40:G47)</f>
        <v>0</v>
      </c>
      <c r="G48" s="337"/>
      <c r="H48" s="336" t="s">
        <v>10</v>
      </c>
      <c r="I48" s="337"/>
      <c r="J48" s="337">
        <f>SUM(J40:K47)</f>
        <v>0</v>
      </c>
      <c r="K48" s="339"/>
      <c r="L48" s="366">
        <f>SUM(L40:M47)</f>
        <v>0</v>
      </c>
      <c r="M48" s="337"/>
      <c r="N48" s="336" t="s">
        <v>10</v>
      </c>
      <c r="O48" s="337"/>
      <c r="P48" s="337">
        <f>SUM(P40:Q47)</f>
        <v>0</v>
      </c>
      <c r="Q48" s="339"/>
      <c r="R48" s="337">
        <f>SUM(R40:S47)</f>
        <v>0</v>
      </c>
      <c r="S48" s="337"/>
      <c r="T48" s="336" t="s">
        <v>10</v>
      </c>
      <c r="U48" s="337"/>
      <c r="V48" s="337">
        <f>SUM(V40:W47)</f>
        <v>0</v>
      </c>
      <c r="W48" s="337"/>
      <c r="X48" s="88"/>
      <c r="Y48" s="360"/>
      <c r="Z48" s="360"/>
      <c r="AA48" s="362" t="s">
        <v>105</v>
      </c>
      <c r="AB48" s="363"/>
      <c r="AC48" s="363"/>
      <c r="AD48" s="363"/>
      <c r="AE48" s="364"/>
      <c r="AF48" s="366">
        <f>SUM(AF40:AG47)</f>
        <v>0</v>
      </c>
      <c r="AG48" s="337"/>
      <c r="AH48" s="336" t="s">
        <v>10</v>
      </c>
      <c r="AI48" s="337"/>
      <c r="AJ48" s="337">
        <f>SUM(AJ40:AK47)</f>
        <v>0</v>
      </c>
      <c r="AK48" s="337"/>
      <c r="AL48" s="366">
        <f>SUM(AL40:AM47)</f>
        <v>0</v>
      </c>
      <c r="AM48" s="337"/>
      <c r="AN48" s="336" t="s">
        <v>10</v>
      </c>
      <c r="AO48" s="337"/>
      <c r="AP48" s="337">
        <f>SUM(AP40:AQ47)</f>
        <v>0</v>
      </c>
      <c r="AQ48" s="339"/>
      <c r="AR48" s="366">
        <f>SUM(AR40:AS47)</f>
        <v>0</v>
      </c>
      <c r="AS48" s="337"/>
      <c r="AT48" s="336" t="s">
        <v>10</v>
      </c>
      <c r="AU48" s="337"/>
      <c r="AV48" s="337">
        <f>SUM(AV40:AW47)</f>
        <v>0</v>
      </c>
      <c r="AW48" s="339"/>
      <c r="AY48" s="383"/>
      <c r="AZ48" s="383"/>
      <c r="BC48" s="58"/>
    </row>
    <row r="49" spans="1:55" s="56" customFormat="1" ht="15" customHeight="1" thickBot="1">
      <c r="A49" s="306"/>
      <c r="B49" s="307"/>
      <c r="C49" s="307"/>
      <c r="D49" s="307"/>
      <c r="E49" s="365"/>
      <c r="F49" s="338"/>
      <c r="G49" s="338"/>
      <c r="H49" s="338"/>
      <c r="I49" s="338"/>
      <c r="J49" s="338"/>
      <c r="K49" s="340"/>
      <c r="L49" s="367"/>
      <c r="M49" s="338"/>
      <c r="N49" s="338"/>
      <c r="O49" s="338"/>
      <c r="P49" s="338"/>
      <c r="Q49" s="340"/>
      <c r="R49" s="338"/>
      <c r="S49" s="338"/>
      <c r="T49" s="338"/>
      <c r="U49" s="338"/>
      <c r="V49" s="338"/>
      <c r="W49" s="338"/>
      <c r="X49" s="88"/>
      <c r="Y49" s="360"/>
      <c r="Z49" s="360"/>
      <c r="AA49" s="306"/>
      <c r="AB49" s="307"/>
      <c r="AC49" s="307"/>
      <c r="AD49" s="307"/>
      <c r="AE49" s="365"/>
      <c r="AF49" s="367"/>
      <c r="AG49" s="338"/>
      <c r="AH49" s="338"/>
      <c r="AI49" s="338"/>
      <c r="AJ49" s="338"/>
      <c r="AK49" s="338"/>
      <c r="AL49" s="367"/>
      <c r="AM49" s="338"/>
      <c r="AN49" s="338"/>
      <c r="AO49" s="338"/>
      <c r="AP49" s="338"/>
      <c r="AQ49" s="340"/>
      <c r="AR49" s="367"/>
      <c r="AS49" s="338"/>
      <c r="AT49" s="338"/>
      <c r="AU49" s="338"/>
      <c r="AV49" s="338"/>
      <c r="AW49" s="340"/>
      <c r="AY49" s="383"/>
      <c r="AZ49" s="383"/>
      <c r="BC49" s="58"/>
    </row>
    <row r="50" spans="1:55" s="56" customFormat="1" ht="30" customHeight="1" thickBot="1">
      <c r="A50" s="6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0"/>
      <c r="R50" s="5"/>
      <c r="S50" s="5"/>
      <c r="T50" s="5"/>
      <c r="U50" s="5"/>
      <c r="V50" s="5"/>
      <c r="W50" s="5"/>
      <c r="X50" s="5"/>
      <c r="Y50" s="61"/>
      <c r="Z50" s="61"/>
      <c r="AA50" s="5"/>
      <c r="AB50" s="5"/>
      <c r="AC50" s="5"/>
      <c r="AD50" s="5"/>
      <c r="AE50" s="5"/>
      <c r="AF50" s="5"/>
      <c r="AG50" s="5"/>
      <c r="AH50" s="5"/>
      <c r="AI50" s="60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Y50" s="57"/>
      <c r="AZ50" s="57"/>
      <c r="BC50" s="58"/>
    </row>
    <row r="51" spans="1:55" s="56" customFormat="1" ht="15" customHeight="1">
      <c r="A51" s="384"/>
      <c r="B51" s="385"/>
      <c r="C51" s="385"/>
      <c r="D51" s="385"/>
      <c r="E51" s="385"/>
      <c r="F51" s="385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8" t="s">
        <v>116</v>
      </c>
      <c r="T51" s="388"/>
      <c r="U51" s="388"/>
      <c r="V51" s="388"/>
      <c r="W51" s="389"/>
      <c r="X51" s="5"/>
      <c r="Y51" s="61"/>
      <c r="Z51" s="61"/>
      <c r="AA51" s="427" t="s">
        <v>117</v>
      </c>
      <c r="AB51" s="428"/>
      <c r="AC51" s="428"/>
      <c r="AD51" s="428"/>
      <c r="AE51" s="428"/>
      <c r="AF51" s="428"/>
      <c r="AG51" s="428"/>
      <c r="AH51" s="428"/>
      <c r="AI51" s="428"/>
      <c r="AJ51" s="428"/>
      <c r="AK51" s="428"/>
      <c r="AL51" s="428"/>
      <c r="AM51" s="428"/>
      <c r="AN51" s="428"/>
      <c r="AO51" s="428"/>
      <c r="AP51" s="428"/>
      <c r="AQ51" s="428"/>
      <c r="AR51" s="428"/>
      <c r="AS51" s="428"/>
      <c r="AT51" s="428"/>
      <c r="AU51" s="428"/>
      <c r="AV51" s="428"/>
      <c r="AW51" s="429"/>
      <c r="AY51" s="57"/>
      <c r="AZ51" s="57"/>
      <c r="BC51" s="58"/>
    </row>
    <row r="52" spans="1:55" s="56" customFormat="1" ht="15" customHeight="1" thickBot="1">
      <c r="A52" s="386"/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83"/>
      <c r="T52" s="83"/>
      <c r="U52" s="83"/>
      <c r="V52" s="83"/>
      <c r="W52" s="84"/>
      <c r="X52" s="5"/>
      <c r="Y52" s="61"/>
      <c r="Z52" s="61"/>
      <c r="AA52" s="430"/>
      <c r="AB52" s="431"/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1"/>
      <c r="AW52" s="432"/>
      <c r="AY52" s="57"/>
      <c r="AZ52" s="57"/>
      <c r="BC52" s="58"/>
    </row>
    <row r="53" spans="1:55" s="56" customFormat="1" ht="15" customHeight="1">
      <c r="A53" s="288" t="s">
        <v>11</v>
      </c>
      <c r="B53" s="305"/>
      <c r="C53" s="305"/>
      <c r="D53" s="305"/>
      <c r="E53" s="305"/>
      <c r="F53" s="288" t="s">
        <v>96</v>
      </c>
      <c r="G53" s="305"/>
      <c r="H53" s="305"/>
      <c r="I53" s="305"/>
      <c r="J53" s="305"/>
      <c r="K53" s="305"/>
      <c r="L53" s="288" t="s">
        <v>6</v>
      </c>
      <c r="M53" s="305"/>
      <c r="N53" s="305"/>
      <c r="O53" s="305"/>
      <c r="P53" s="305"/>
      <c r="Q53" s="381"/>
      <c r="R53" s="288" t="s">
        <v>7</v>
      </c>
      <c r="S53" s="305"/>
      <c r="T53" s="305"/>
      <c r="U53" s="305"/>
      <c r="V53" s="305"/>
      <c r="W53" s="381"/>
      <c r="X53" s="88"/>
      <c r="Y53" s="89"/>
      <c r="Z53" s="89"/>
      <c r="AA53" s="288" t="s">
        <v>85</v>
      </c>
      <c r="AB53" s="305"/>
      <c r="AC53" s="305"/>
      <c r="AD53" s="305"/>
      <c r="AE53" s="305"/>
      <c r="AF53" s="433" t="s">
        <v>118</v>
      </c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434"/>
      <c r="AT53" s="434"/>
      <c r="AU53" s="434"/>
      <c r="AV53" s="434"/>
      <c r="AW53" s="435"/>
      <c r="AY53" s="57"/>
      <c r="AZ53" s="57"/>
      <c r="BC53" s="58"/>
    </row>
    <row r="54" spans="1:55" s="56" customFormat="1" ht="15" customHeight="1" thickBot="1">
      <c r="A54" s="306"/>
      <c r="B54" s="307"/>
      <c r="C54" s="307"/>
      <c r="D54" s="307"/>
      <c r="E54" s="307"/>
      <c r="F54" s="306"/>
      <c r="G54" s="307"/>
      <c r="H54" s="307"/>
      <c r="I54" s="307"/>
      <c r="J54" s="307"/>
      <c r="K54" s="307"/>
      <c r="L54" s="306"/>
      <c r="M54" s="307"/>
      <c r="N54" s="307"/>
      <c r="O54" s="307"/>
      <c r="P54" s="307"/>
      <c r="Q54" s="365"/>
      <c r="R54" s="306"/>
      <c r="S54" s="307"/>
      <c r="T54" s="307"/>
      <c r="U54" s="307"/>
      <c r="V54" s="307"/>
      <c r="W54" s="365"/>
      <c r="X54" s="88"/>
      <c r="Y54" s="89"/>
      <c r="Z54" s="89"/>
      <c r="AA54" s="306"/>
      <c r="AB54" s="307"/>
      <c r="AC54" s="307"/>
      <c r="AD54" s="307"/>
      <c r="AE54" s="307"/>
      <c r="AF54" s="436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437"/>
      <c r="AT54" s="437"/>
      <c r="AU54" s="437"/>
      <c r="AV54" s="437"/>
      <c r="AW54" s="438"/>
      <c r="AY54" s="57"/>
      <c r="AZ54" s="57"/>
      <c r="BC54" s="58"/>
    </row>
    <row r="55" spans="1:55" s="56" customFormat="1" ht="15" customHeight="1">
      <c r="A55" s="315" t="s">
        <v>119</v>
      </c>
      <c r="B55" s="316"/>
      <c r="C55" s="316"/>
      <c r="D55" s="316"/>
      <c r="E55" s="317"/>
      <c r="F55" s="368">
        <f>IF(AND(L55=0,P55=0,R55=0,V55=0),0,IF(L55=P55,1,IF(L55&gt;P55,2,0)))</f>
        <v>0</v>
      </c>
      <c r="G55" s="368"/>
      <c r="H55" s="370" t="s">
        <v>10</v>
      </c>
      <c r="I55" s="368"/>
      <c r="J55" s="368">
        <f>IF(AND(L55=0,P55=0,R55=0,V55=0),0,IF(L55=P55,1,IF(L55&lt;P55,2,0)))</f>
        <v>0</v>
      </c>
      <c r="K55" s="368"/>
      <c r="L55" s="393">
        <f>T10</f>
        <v>0</v>
      </c>
      <c r="M55" s="368"/>
      <c r="N55" s="370" t="s">
        <v>10</v>
      </c>
      <c r="O55" s="368"/>
      <c r="P55" s="368">
        <f>R10</f>
        <v>0</v>
      </c>
      <c r="Q55" s="382"/>
      <c r="R55" s="393">
        <f>W10</f>
        <v>0</v>
      </c>
      <c r="S55" s="368"/>
      <c r="T55" s="370" t="s">
        <v>10</v>
      </c>
      <c r="U55" s="368"/>
      <c r="V55" s="368">
        <f>U10</f>
        <v>0</v>
      </c>
      <c r="W55" s="382"/>
      <c r="X55" s="5"/>
      <c r="Y55" s="368">
        <f>R55*L55</f>
        <v>0</v>
      </c>
      <c r="Z55" s="382">
        <f>V55*P55</f>
        <v>0</v>
      </c>
      <c r="AA55" s="315" t="s">
        <v>120</v>
      </c>
      <c r="AB55" s="316"/>
      <c r="AC55" s="316"/>
      <c r="AD55" s="316"/>
      <c r="AE55" s="317"/>
      <c r="AF55" s="321">
        <f>IF($AG$67=1,$A$67,IF($AG$68=1,$A$68,IF($AG$69=1,$A$69,IF($AG$70=1,$A$70,$A$71))))</f>
        <v>0</v>
      </c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3"/>
      <c r="AY55" s="57"/>
      <c r="AZ55" s="57"/>
      <c r="BC55" s="58"/>
    </row>
    <row r="56" spans="1:55" s="56" customFormat="1" ht="15" customHeight="1" thickBot="1">
      <c r="A56" s="344"/>
      <c r="B56" s="345"/>
      <c r="C56" s="345"/>
      <c r="D56" s="345"/>
      <c r="E56" s="346"/>
      <c r="F56" s="369"/>
      <c r="G56" s="369"/>
      <c r="H56" s="369"/>
      <c r="I56" s="369"/>
      <c r="J56" s="369"/>
      <c r="K56" s="369"/>
      <c r="L56" s="391"/>
      <c r="M56" s="369"/>
      <c r="N56" s="369"/>
      <c r="O56" s="369"/>
      <c r="P56" s="369"/>
      <c r="Q56" s="380"/>
      <c r="R56" s="391"/>
      <c r="S56" s="369"/>
      <c r="T56" s="369"/>
      <c r="U56" s="369"/>
      <c r="V56" s="369"/>
      <c r="W56" s="380"/>
      <c r="X56" s="5"/>
      <c r="Y56" s="368"/>
      <c r="Z56" s="382"/>
      <c r="AA56" s="344"/>
      <c r="AB56" s="345"/>
      <c r="AC56" s="345"/>
      <c r="AD56" s="345"/>
      <c r="AE56" s="346"/>
      <c r="AF56" s="350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2"/>
      <c r="AY56" s="57"/>
      <c r="AZ56" s="57"/>
      <c r="BC56" s="58"/>
    </row>
    <row r="57" spans="1:55" s="56" customFormat="1" ht="15" customHeight="1">
      <c r="A57" s="315" t="s">
        <v>121</v>
      </c>
      <c r="B57" s="316"/>
      <c r="C57" s="316"/>
      <c r="D57" s="316"/>
      <c r="E57" s="317"/>
      <c r="F57" s="368">
        <f>IF(AND(L57=0,P57=0,R57=0,V57=0),0,IF(L57=P57,1,IF(L57&gt;P57,2,0)))</f>
        <v>0</v>
      </c>
      <c r="G57" s="368"/>
      <c r="H57" s="374" t="s">
        <v>10</v>
      </c>
      <c r="I57" s="372"/>
      <c r="J57" s="368">
        <f>IF(AND(L57=0,P57=0,R57=0,V57=0),0,IF(L57=P57,1,IF(L57&lt;P57,2,0)))</f>
        <v>0</v>
      </c>
      <c r="K57" s="368"/>
      <c r="L57" s="390">
        <f>AT8</f>
        <v>0</v>
      </c>
      <c r="M57" s="372"/>
      <c r="N57" s="374" t="s">
        <v>10</v>
      </c>
      <c r="O57" s="372"/>
      <c r="P57" s="372">
        <f>AR8</f>
        <v>0</v>
      </c>
      <c r="Q57" s="379"/>
      <c r="R57" s="390">
        <f>AW8</f>
        <v>0</v>
      </c>
      <c r="S57" s="372"/>
      <c r="T57" s="374" t="s">
        <v>10</v>
      </c>
      <c r="U57" s="372"/>
      <c r="V57" s="372">
        <f>AU8</f>
        <v>0</v>
      </c>
      <c r="W57" s="379"/>
      <c r="X57" s="5"/>
      <c r="Y57" s="368">
        <f>R57*L57</f>
        <v>0</v>
      </c>
      <c r="Z57" s="382">
        <f>V57*P57</f>
        <v>0</v>
      </c>
      <c r="AA57" s="315" t="s">
        <v>122</v>
      </c>
      <c r="AB57" s="316"/>
      <c r="AC57" s="316"/>
      <c r="AD57" s="316"/>
      <c r="AE57" s="317"/>
      <c r="AF57" s="321">
        <f>IF($AG$67=2,$A$67,IF($AG$68=2,$A$68,IF($AG$69=2,$A$69,IF($AG$70=2,$A$70,$A$71))))</f>
        <v>0</v>
      </c>
      <c r="AG57" s="322"/>
      <c r="AH57" s="322"/>
      <c r="AI57" s="322"/>
      <c r="AJ57" s="322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22"/>
      <c r="AV57" s="322"/>
      <c r="AW57" s="323"/>
      <c r="AY57" s="57"/>
      <c r="AZ57" s="57"/>
      <c r="BC57" s="58"/>
    </row>
    <row r="58" spans="1:55" s="56" customFormat="1" ht="15" customHeight="1" thickBot="1">
      <c r="A58" s="344"/>
      <c r="B58" s="345"/>
      <c r="C58" s="345"/>
      <c r="D58" s="345"/>
      <c r="E58" s="346"/>
      <c r="F58" s="369"/>
      <c r="G58" s="369"/>
      <c r="H58" s="369"/>
      <c r="I58" s="369"/>
      <c r="J58" s="369"/>
      <c r="K58" s="369"/>
      <c r="L58" s="391"/>
      <c r="M58" s="369"/>
      <c r="N58" s="369"/>
      <c r="O58" s="369"/>
      <c r="P58" s="369"/>
      <c r="Q58" s="380"/>
      <c r="R58" s="391"/>
      <c r="S58" s="369"/>
      <c r="T58" s="369"/>
      <c r="U58" s="369"/>
      <c r="V58" s="369"/>
      <c r="W58" s="380"/>
      <c r="X58" s="5"/>
      <c r="Y58" s="368"/>
      <c r="Z58" s="382"/>
      <c r="AA58" s="344"/>
      <c r="AB58" s="345"/>
      <c r="AC58" s="345"/>
      <c r="AD58" s="345"/>
      <c r="AE58" s="346"/>
      <c r="AF58" s="350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2"/>
      <c r="AY58" s="57"/>
      <c r="AZ58" s="57"/>
      <c r="BC58" s="58"/>
    </row>
    <row r="59" spans="1:55" s="56" customFormat="1" ht="15" customHeight="1">
      <c r="A59" s="315" t="s">
        <v>123</v>
      </c>
      <c r="B59" s="316"/>
      <c r="C59" s="316"/>
      <c r="D59" s="316"/>
      <c r="E59" s="317"/>
      <c r="F59" s="368">
        <f>IF(AND(L59=0,P59=0,R59=0,V59=0),0,IF(L59=P59,1,IF(L59&gt;P59,2,0)))</f>
        <v>0</v>
      </c>
      <c r="G59" s="368"/>
      <c r="H59" s="374" t="s">
        <v>10</v>
      </c>
      <c r="I59" s="372"/>
      <c r="J59" s="368">
        <f>IF(AND(L59=0,P59=0,R59=0,V59=0),0,IF(L59=P59,1,IF(L59&lt;P59,2,0)))</f>
        <v>0</v>
      </c>
      <c r="K59" s="368"/>
      <c r="L59" s="390">
        <f>AT16</f>
        <v>0</v>
      </c>
      <c r="M59" s="372"/>
      <c r="N59" s="374" t="s">
        <v>10</v>
      </c>
      <c r="O59" s="372"/>
      <c r="P59" s="372">
        <f>AR16</f>
        <v>0</v>
      </c>
      <c r="Q59" s="379"/>
      <c r="R59" s="390">
        <f>AW16</f>
        <v>0</v>
      </c>
      <c r="S59" s="372"/>
      <c r="T59" s="374" t="s">
        <v>10</v>
      </c>
      <c r="U59" s="372"/>
      <c r="V59" s="372">
        <f>AU16</f>
        <v>0</v>
      </c>
      <c r="W59" s="379"/>
      <c r="X59" s="5"/>
      <c r="Y59" s="368">
        <f>R59*L59</f>
        <v>0</v>
      </c>
      <c r="Z59" s="382">
        <f>V59*P59</f>
        <v>0</v>
      </c>
      <c r="AA59" s="315" t="s">
        <v>124</v>
      </c>
      <c r="AB59" s="316"/>
      <c r="AC59" s="316"/>
      <c r="AD59" s="316"/>
      <c r="AE59" s="317"/>
      <c r="AF59" s="321">
        <f>IF($AG$67=3,$A$67,IF($AG$68=3,$A$68,IF($AG$69=3,$A$69,IF($AG$70=3,$A$70,$A$71))))</f>
        <v>0</v>
      </c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3"/>
      <c r="AY59" s="57"/>
      <c r="AZ59" s="57"/>
      <c r="BC59" s="58"/>
    </row>
    <row r="60" spans="1:55" s="56" customFormat="1" ht="15" customHeight="1" thickBot="1">
      <c r="A60" s="344"/>
      <c r="B60" s="345"/>
      <c r="C60" s="345"/>
      <c r="D60" s="345"/>
      <c r="E60" s="346"/>
      <c r="F60" s="369"/>
      <c r="G60" s="369"/>
      <c r="H60" s="369"/>
      <c r="I60" s="369"/>
      <c r="J60" s="369"/>
      <c r="K60" s="369"/>
      <c r="L60" s="391"/>
      <c r="M60" s="369"/>
      <c r="N60" s="369"/>
      <c r="O60" s="369"/>
      <c r="P60" s="369"/>
      <c r="Q60" s="380"/>
      <c r="R60" s="391"/>
      <c r="S60" s="369"/>
      <c r="T60" s="369"/>
      <c r="U60" s="369"/>
      <c r="V60" s="369"/>
      <c r="W60" s="380"/>
      <c r="X60" s="5"/>
      <c r="Y60" s="368"/>
      <c r="Z60" s="382"/>
      <c r="AA60" s="344"/>
      <c r="AB60" s="345"/>
      <c r="AC60" s="345"/>
      <c r="AD60" s="345"/>
      <c r="AE60" s="346"/>
      <c r="AF60" s="350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2"/>
      <c r="AY60" s="57"/>
      <c r="AZ60" s="57"/>
      <c r="BC60" s="58"/>
    </row>
    <row r="61" spans="1:55" s="56" customFormat="1" ht="15" customHeight="1">
      <c r="A61" s="315" t="s">
        <v>125</v>
      </c>
      <c r="B61" s="316"/>
      <c r="C61" s="316"/>
      <c r="D61" s="316"/>
      <c r="E61" s="317"/>
      <c r="F61" s="368">
        <f>IF(AND(L61=0,P61=0,R61=0,V61=0),0,IF(L61=P61,1,IF(L61&gt;P61,2,0)))</f>
        <v>0</v>
      </c>
      <c r="G61" s="368"/>
      <c r="H61" s="374" t="s">
        <v>10</v>
      </c>
      <c r="I61" s="372"/>
      <c r="J61" s="368">
        <f>IF(AND(L61=0,P61=0,R61=0,V61=0),0,IF(L61=P61,1,IF(L61&lt;P61,2,0)))</f>
        <v>0</v>
      </c>
      <c r="K61" s="368"/>
      <c r="L61" s="390">
        <f>AT14</f>
        <v>0</v>
      </c>
      <c r="M61" s="372"/>
      <c r="N61" s="374" t="s">
        <v>10</v>
      </c>
      <c r="O61" s="372"/>
      <c r="P61" s="372">
        <f>AR14</f>
        <v>0</v>
      </c>
      <c r="Q61" s="379"/>
      <c r="R61" s="390">
        <f>AW14</f>
        <v>0</v>
      </c>
      <c r="S61" s="372"/>
      <c r="T61" s="374" t="s">
        <v>10</v>
      </c>
      <c r="U61" s="372"/>
      <c r="V61" s="372">
        <f>AU14</f>
        <v>0</v>
      </c>
      <c r="W61" s="379"/>
      <c r="X61" s="5"/>
      <c r="Y61" s="368">
        <f>R61*L61</f>
        <v>0</v>
      </c>
      <c r="Z61" s="382">
        <f>V61*P61</f>
        <v>0</v>
      </c>
      <c r="AA61" s="315" t="s">
        <v>126</v>
      </c>
      <c r="AB61" s="316"/>
      <c r="AC61" s="316"/>
      <c r="AD61" s="316"/>
      <c r="AE61" s="317"/>
      <c r="AF61" s="321">
        <f>IF($AG$67=4,$A$67,IF($AG$68=4,$A$68,IF($AG$69=4,$A$69,IF($AG$70=4,$A$70,$A$71))))</f>
        <v>0</v>
      </c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3"/>
      <c r="AY61" s="57"/>
      <c r="AZ61" s="57"/>
      <c r="BC61" s="58"/>
    </row>
    <row r="62" spans="1:55" s="56" customFormat="1" ht="15" customHeight="1" thickBot="1">
      <c r="A62" s="344"/>
      <c r="B62" s="345"/>
      <c r="C62" s="345"/>
      <c r="D62" s="345"/>
      <c r="E62" s="346"/>
      <c r="F62" s="369"/>
      <c r="G62" s="369"/>
      <c r="H62" s="368"/>
      <c r="I62" s="368"/>
      <c r="J62" s="369"/>
      <c r="K62" s="369"/>
      <c r="L62" s="393"/>
      <c r="M62" s="368"/>
      <c r="N62" s="368"/>
      <c r="O62" s="368"/>
      <c r="P62" s="368"/>
      <c r="Q62" s="382"/>
      <c r="R62" s="393"/>
      <c r="S62" s="368"/>
      <c r="T62" s="368"/>
      <c r="U62" s="368"/>
      <c r="V62" s="368"/>
      <c r="W62" s="382"/>
      <c r="X62" s="5"/>
      <c r="Y62" s="368"/>
      <c r="Z62" s="382"/>
      <c r="AA62" s="344"/>
      <c r="AB62" s="345"/>
      <c r="AC62" s="345"/>
      <c r="AD62" s="345"/>
      <c r="AE62" s="346"/>
      <c r="AF62" s="350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2"/>
      <c r="AY62" s="57"/>
      <c r="AZ62" s="57"/>
      <c r="BC62" s="58"/>
    </row>
    <row r="63" spans="1:55" s="56" customFormat="1" ht="15" customHeight="1">
      <c r="A63" s="362" t="s">
        <v>105</v>
      </c>
      <c r="B63" s="363"/>
      <c r="C63" s="363"/>
      <c r="D63" s="363"/>
      <c r="E63" s="364"/>
      <c r="F63" s="366">
        <f>SUM(F55:G62)</f>
        <v>0</v>
      </c>
      <c r="G63" s="337"/>
      <c r="H63" s="336" t="s">
        <v>10</v>
      </c>
      <c r="I63" s="337"/>
      <c r="J63" s="337">
        <f>SUM(J55:K62)</f>
        <v>0</v>
      </c>
      <c r="K63" s="337"/>
      <c r="L63" s="366">
        <f>SUM(L55:M62)</f>
        <v>0</v>
      </c>
      <c r="M63" s="337"/>
      <c r="N63" s="336" t="s">
        <v>10</v>
      </c>
      <c r="O63" s="337"/>
      <c r="P63" s="337">
        <f>SUM(P55:Q62)</f>
        <v>0</v>
      </c>
      <c r="Q63" s="339"/>
      <c r="R63" s="366">
        <f>SUM(R55:S62)</f>
        <v>0</v>
      </c>
      <c r="S63" s="337"/>
      <c r="T63" s="336" t="s">
        <v>10</v>
      </c>
      <c r="U63" s="337"/>
      <c r="V63" s="337">
        <f>SUM(V55:W62)</f>
        <v>0</v>
      </c>
      <c r="W63" s="339"/>
      <c r="X63" s="5"/>
      <c r="Y63" s="382"/>
      <c r="Z63" s="382"/>
      <c r="AA63" s="362">
        <v>5</v>
      </c>
      <c r="AB63" s="363"/>
      <c r="AC63" s="363"/>
      <c r="AD63" s="363"/>
      <c r="AE63" s="364"/>
      <c r="AF63" s="321">
        <f>IF($AG$67=5,$A$67,IF($AG$68=5,$A$68,IF($AG$69=5,$A$69,IF($AG$70=5,$A$70,$A$71))))</f>
        <v>0</v>
      </c>
      <c r="AG63" s="322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2"/>
      <c r="AS63" s="322"/>
      <c r="AT63" s="322"/>
      <c r="AU63" s="322"/>
      <c r="AV63" s="322"/>
      <c r="AW63" s="323"/>
      <c r="AY63" s="57"/>
      <c r="AZ63" s="57"/>
      <c r="BC63" s="58"/>
    </row>
    <row r="64" spans="1:55" s="56" customFormat="1" ht="15" customHeight="1" thickBot="1">
      <c r="A64" s="306"/>
      <c r="B64" s="307"/>
      <c r="C64" s="307"/>
      <c r="D64" s="307"/>
      <c r="E64" s="365"/>
      <c r="F64" s="367"/>
      <c r="G64" s="338"/>
      <c r="H64" s="338"/>
      <c r="I64" s="338"/>
      <c r="J64" s="338"/>
      <c r="K64" s="338"/>
      <c r="L64" s="367"/>
      <c r="M64" s="338"/>
      <c r="N64" s="338"/>
      <c r="O64" s="338"/>
      <c r="P64" s="338"/>
      <c r="Q64" s="340"/>
      <c r="R64" s="367"/>
      <c r="S64" s="338"/>
      <c r="T64" s="338"/>
      <c r="U64" s="338"/>
      <c r="V64" s="338"/>
      <c r="W64" s="340"/>
      <c r="X64" s="5"/>
      <c r="Y64" s="382"/>
      <c r="Z64" s="382"/>
      <c r="AA64" s="306"/>
      <c r="AB64" s="307"/>
      <c r="AC64" s="307"/>
      <c r="AD64" s="307"/>
      <c r="AE64" s="365"/>
      <c r="AF64" s="350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2"/>
      <c r="AY64" s="57"/>
      <c r="AZ64" s="57"/>
      <c r="BC64" s="58"/>
    </row>
    <row r="65" spans="1:55" s="56" customFormat="1" ht="14.25" customHeight="1">
      <c r="A65" s="139"/>
      <c r="Q65" s="139"/>
      <c r="Y65" s="57"/>
      <c r="Z65" s="57"/>
      <c r="AI65" s="139"/>
      <c r="AY65" s="57"/>
      <c r="AZ65" s="57"/>
      <c r="BC65" s="58"/>
    </row>
    <row r="66" spans="1:55" s="56" customFormat="1" ht="0.75" customHeight="1">
      <c r="A66" s="139"/>
      <c r="G66" s="330" t="s">
        <v>96</v>
      </c>
      <c r="H66" s="330"/>
      <c r="I66" s="330"/>
      <c r="J66" s="330"/>
      <c r="K66" s="330"/>
      <c r="L66" s="330"/>
      <c r="M66" s="330" t="s">
        <v>6</v>
      </c>
      <c r="N66" s="330"/>
      <c r="O66" s="330"/>
      <c r="P66" s="330"/>
      <c r="Q66" s="330"/>
      <c r="R66" s="330"/>
      <c r="Y66" s="57"/>
      <c r="Z66" s="57"/>
      <c r="AI66" s="139"/>
      <c r="AY66" s="57"/>
      <c r="AZ66" s="57"/>
      <c r="BC66" s="58"/>
    </row>
    <row r="67" spans="1:55" s="56" customFormat="1" ht="12.75" hidden="1">
      <c r="A67" s="330">
        <f>A21</f>
        <v>0</v>
      </c>
      <c r="B67" s="330"/>
      <c r="C67" s="330"/>
      <c r="D67" s="330"/>
      <c r="E67" s="330"/>
      <c r="F67" s="330"/>
      <c r="G67" s="333">
        <f>F33</f>
        <v>0</v>
      </c>
      <c r="H67" s="334"/>
      <c r="I67" s="334" t="str">
        <f>H33</f>
        <v>:</v>
      </c>
      <c r="J67" s="334"/>
      <c r="K67" s="334">
        <f>J33</f>
        <v>0</v>
      </c>
      <c r="L67" s="335"/>
      <c r="M67" s="329">
        <f>L33</f>
        <v>0</v>
      </c>
      <c r="N67" s="330"/>
      <c r="O67" s="329" t="str">
        <f>N33</f>
        <v>:</v>
      </c>
      <c r="P67" s="330"/>
      <c r="Q67" s="329">
        <f>P33</f>
        <v>0</v>
      </c>
      <c r="R67" s="330"/>
      <c r="S67" s="329">
        <f>R33</f>
        <v>0</v>
      </c>
      <c r="T67" s="330"/>
      <c r="U67" s="329" t="str">
        <f>T33</f>
        <v>:</v>
      </c>
      <c r="V67" s="330"/>
      <c r="W67" s="329">
        <f>V33</f>
        <v>0</v>
      </c>
      <c r="X67" s="330"/>
      <c r="Y67" s="58"/>
      <c r="Z67" s="58"/>
      <c r="AA67" s="58"/>
      <c r="AB67" s="330">
        <f>(G67-K67)*1000000000+G67*100000000+(M67-Q67)*10000000+M67*1000000+(S67-W67)*1000+S67</f>
        <v>0</v>
      </c>
      <c r="AC67" s="330"/>
      <c r="AD67" s="330"/>
      <c r="AE67" s="58"/>
      <c r="AF67" s="58"/>
      <c r="AG67" s="330">
        <f>RANK(AB67,$AB$67:$AD$71)</f>
        <v>1</v>
      </c>
      <c r="AH67" s="330"/>
      <c r="AI67" s="330"/>
      <c r="AJ67" s="58"/>
      <c r="AK67" s="58"/>
      <c r="AL67" s="58">
        <v>0</v>
      </c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35" s="56" customFormat="1" ht="12.75" hidden="1">
      <c r="A68" s="330">
        <f>AA21</f>
        <v>0</v>
      </c>
      <c r="B68" s="330"/>
      <c r="C68" s="330"/>
      <c r="D68" s="330"/>
      <c r="E68" s="330"/>
      <c r="F68" s="330"/>
      <c r="G68" s="329">
        <f>AF33</f>
        <v>0</v>
      </c>
      <c r="H68" s="327"/>
      <c r="I68" s="327" t="str">
        <f>AH33</f>
        <v>:</v>
      </c>
      <c r="J68" s="327"/>
      <c r="K68" s="327">
        <f>AJ33</f>
        <v>0</v>
      </c>
      <c r="L68" s="328"/>
      <c r="M68" s="327">
        <f>AL33</f>
        <v>0</v>
      </c>
      <c r="N68" s="328"/>
      <c r="O68" s="327" t="str">
        <f>AN33</f>
        <v>:</v>
      </c>
      <c r="P68" s="328"/>
      <c r="Q68" s="327">
        <f>AP33</f>
        <v>0</v>
      </c>
      <c r="R68" s="328"/>
      <c r="S68" s="327">
        <f>AR33</f>
        <v>0</v>
      </c>
      <c r="T68" s="328"/>
      <c r="U68" s="327" t="str">
        <f>AT33</f>
        <v>:</v>
      </c>
      <c r="V68" s="328"/>
      <c r="W68" s="327">
        <f>AV33</f>
        <v>0</v>
      </c>
      <c r="X68" s="328"/>
      <c r="Y68" s="58"/>
      <c r="Z68" s="58"/>
      <c r="AA68" s="58"/>
      <c r="AB68" s="330">
        <f>(G68-K68)*1000000000+G68*100000000+(M68-Q68)*10000000+M68*1000000+(S68-W68)*1000+S68</f>
        <v>0</v>
      </c>
      <c r="AC68" s="330"/>
      <c r="AD68" s="330"/>
      <c r="AG68" s="330">
        <f>RANK(AB68,$AB$67:$AD$71)</f>
        <v>1</v>
      </c>
      <c r="AH68" s="330"/>
      <c r="AI68" s="330"/>
    </row>
    <row r="69" spans="1:35" s="56" customFormat="1" ht="12.75" hidden="1">
      <c r="A69" s="330">
        <f>A36</f>
        <v>0</v>
      </c>
      <c r="B69" s="330"/>
      <c r="C69" s="330"/>
      <c r="D69" s="330"/>
      <c r="E69" s="330"/>
      <c r="F69" s="330"/>
      <c r="G69" s="329">
        <f>F48</f>
        <v>0</v>
      </c>
      <c r="H69" s="327"/>
      <c r="I69" s="327" t="str">
        <f>H48</f>
        <v>:</v>
      </c>
      <c r="J69" s="327"/>
      <c r="K69" s="327">
        <f>J48</f>
        <v>0</v>
      </c>
      <c r="L69" s="328"/>
      <c r="M69" s="327">
        <f>L48</f>
        <v>0</v>
      </c>
      <c r="N69" s="328"/>
      <c r="O69" s="327" t="str">
        <f>N48</f>
        <v>:</v>
      </c>
      <c r="P69" s="328"/>
      <c r="Q69" s="327">
        <f>P48</f>
        <v>0</v>
      </c>
      <c r="R69" s="328"/>
      <c r="S69" s="327">
        <f>R48</f>
        <v>0</v>
      </c>
      <c r="T69" s="328"/>
      <c r="U69" s="327" t="str">
        <f>T48</f>
        <v>:</v>
      </c>
      <c r="V69" s="328"/>
      <c r="W69" s="327">
        <f>V48</f>
        <v>0</v>
      </c>
      <c r="X69" s="328"/>
      <c r="Y69" s="58"/>
      <c r="Z69" s="58"/>
      <c r="AA69" s="58"/>
      <c r="AB69" s="330">
        <f>(G69-K69)*1000000000+G69*100000000+(M69-Q69)*10000000+M69*1000000+(S69-W69)*1000+S69</f>
        <v>0</v>
      </c>
      <c r="AC69" s="330"/>
      <c r="AD69" s="330"/>
      <c r="AG69" s="330">
        <f>RANK(AB69,$AB$67:$AD$71)</f>
        <v>1</v>
      </c>
      <c r="AH69" s="330"/>
      <c r="AI69" s="330"/>
    </row>
    <row r="70" spans="1:35" s="56" customFormat="1" ht="12.75" hidden="1">
      <c r="A70" s="330">
        <f>AA36</f>
        <v>0</v>
      </c>
      <c r="B70" s="330"/>
      <c r="C70" s="330"/>
      <c r="D70" s="330"/>
      <c r="E70" s="330"/>
      <c r="F70" s="330"/>
      <c r="G70" s="329">
        <f>AF48</f>
        <v>0</v>
      </c>
      <c r="H70" s="327"/>
      <c r="I70" s="327" t="str">
        <f>AH48</f>
        <v>:</v>
      </c>
      <c r="J70" s="327"/>
      <c r="K70" s="327">
        <f>AJ48</f>
        <v>0</v>
      </c>
      <c r="L70" s="328"/>
      <c r="M70" s="327">
        <f>AL48</f>
        <v>0</v>
      </c>
      <c r="N70" s="328"/>
      <c r="O70" s="327" t="str">
        <f>AN48</f>
        <v>:</v>
      </c>
      <c r="P70" s="328"/>
      <c r="Q70" s="327">
        <f>AP48</f>
        <v>0</v>
      </c>
      <c r="R70" s="328"/>
      <c r="S70" s="327">
        <f>AR48</f>
        <v>0</v>
      </c>
      <c r="T70" s="328"/>
      <c r="U70" s="327" t="str">
        <f>AT48</f>
        <v>:</v>
      </c>
      <c r="V70" s="328"/>
      <c r="W70" s="327">
        <f>AV48</f>
        <v>0</v>
      </c>
      <c r="X70" s="328"/>
      <c r="Y70" s="58"/>
      <c r="Z70" s="58"/>
      <c r="AA70" s="58"/>
      <c r="AB70" s="330">
        <f>(G70-K70)*1000000000+G70*100000000+(M70-Q70)*10000000+M70*1000000+(S70-W70)*1000+S70</f>
        <v>0</v>
      </c>
      <c r="AC70" s="330"/>
      <c r="AD70" s="330"/>
      <c r="AG70" s="330">
        <f>RANK(AB70,$AB$67:$AD$71)</f>
        <v>1</v>
      </c>
      <c r="AH70" s="330"/>
      <c r="AI70" s="330"/>
    </row>
    <row r="71" spans="1:35" s="56" customFormat="1" ht="12.75" hidden="1">
      <c r="A71" s="330">
        <f>A51</f>
        <v>0</v>
      </c>
      <c r="B71" s="330"/>
      <c r="C71" s="330"/>
      <c r="D71" s="330"/>
      <c r="E71" s="330"/>
      <c r="F71" s="330"/>
      <c r="G71" s="442">
        <f>F63</f>
        <v>0</v>
      </c>
      <c r="H71" s="440"/>
      <c r="I71" s="440" t="str">
        <f>H63</f>
        <v>:</v>
      </c>
      <c r="J71" s="440"/>
      <c r="K71" s="440">
        <f>J63</f>
        <v>0</v>
      </c>
      <c r="L71" s="441"/>
      <c r="M71" s="440">
        <f>L63</f>
        <v>0</v>
      </c>
      <c r="N71" s="441"/>
      <c r="O71" s="440" t="str">
        <f>N63</f>
        <v>:</v>
      </c>
      <c r="P71" s="441"/>
      <c r="Q71" s="440">
        <f>P63</f>
        <v>0</v>
      </c>
      <c r="R71" s="441"/>
      <c r="S71" s="440">
        <f>R63</f>
        <v>0</v>
      </c>
      <c r="T71" s="441"/>
      <c r="U71" s="440" t="str">
        <f>T63</f>
        <v>:</v>
      </c>
      <c r="V71" s="441"/>
      <c r="W71" s="440">
        <f>V63</f>
        <v>0</v>
      </c>
      <c r="X71" s="441"/>
      <c r="Y71" s="58"/>
      <c r="Z71" s="58"/>
      <c r="AA71" s="58"/>
      <c r="AB71" s="330">
        <f>(G71-K71)*1000000000+G71*100000000+(M71-Q71)*10000000+M71*1000000+(S71-W71)*1000+S71</f>
        <v>0</v>
      </c>
      <c r="AC71" s="330"/>
      <c r="AD71" s="330"/>
      <c r="AG71" s="330">
        <f>RANK(AB71,$AB$67:$AD$71)</f>
        <v>1</v>
      </c>
      <c r="AH71" s="330"/>
      <c r="AI71" s="330"/>
    </row>
    <row r="72" s="56" customFormat="1" ht="12.75"/>
    <row r="73" s="56" customFormat="1" ht="12.75"/>
    <row r="74" s="56" customFormat="1" ht="12.75"/>
    <row r="75" s="56" customFormat="1" ht="12.75"/>
    <row r="76" s="56" customFormat="1" ht="12.75"/>
    <row r="77" s="56" customFormat="1" ht="12.75"/>
    <row r="78" s="56" customFormat="1" ht="12.75"/>
    <row r="79" s="56" customFormat="1" ht="12.75"/>
    <row r="80" s="56" customFormat="1" ht="12.75"/>
    <row r="81" s="56" customFormat="1" ht="12.75"/>
    <row r="82" s="56" customFormat="1" ht="12.75"/>
    <row r="83" s="56" customFormat="1" ht="12.75"/>
    <row r="84" s="56" customFormat="1" ht="12.75"/>
    <row r="85" s="56" customFormat="1" ht="12.75"/>
    <row r="86" s="56" customFormat="1" ht="12.75"/>
    <row r="87" s="56" customFormat="1" ht="12.75"/>
    <row r="88" s="56" customFormat="1" ht="12.75"/>
    <row r="89" s="56" customFormat="1" ht="12.75"/>
    <row r="90" s="56" customFormat="1" ht="12.75"/>
    <row r="91" s="56" customFormat="1" ht="12.75"/>
    <row r="92" s="56" customFormat="1" ht="12.75"/>
    <row r="93" s="56" customFormat="1" ht="12.75"/>
    <row r="94" s="56" customFormat="1" ht="12.75"/>
    <row r="95" s="56" customFormat="1" ht="12.75"/>
    <row r="96" s="56" customFormat="1" ht="12.75"/>
    <row r="97" s="56" customFormat="1" ht="12.75"/>
    <row r="98" s="56" customFormat="1" ht="12.75"/>
    <row r="99" s="56" customFormat="1" ht="12.75"/>
    <row r="100" s="56" customFormat="1" ht="12.75"/>
    <row r="101" s="56" customFormat="1" ht="12.75"/>
    <row r="102" s="56" customFormat="1" ht="12.75"/>
    <row r="103" s="56" customFormat="1" ht="12.75"/>
    <row r="104" s="56" customFormat="1" ht="12.75"/>
    <row r="105" s="56" customFormat="1" ht="12.75"/>
    <row r="106" s="56" customFormat="1" ht="12.75"/>
    <row r="107" s="56" customFormat="1" ht="12.75"/>
    <row r="108" s="56" customFormat="1" ht="12.75"/>
    <row r="109" s="56" customFormat="1" ht="12.75"/>
    <row r="110" s="56" customFormat="1" ht="12.75"/>
    <row r="111" s="56" customFormat="1" ht="12.75"/>
    <row r="112" s="56" customFormat="1" ht="12.75"/>
    <row r="113" s="56" customFormat="1" ht="12.75"/>
    <row r="114" s="56" customFormat="1" ht="12.75"/>
    <row r="115" s="56" customFormat="1" ht="12.75"/>
    <row r="116" s="56" customFormat="1" ht="12.75"/>
    <row r="117" s="56" customFormat="1" ht="12.75"/>
    <row r="118" s="56" customFormat="1" ht="12.75"/>
    <row r="119" s="56" customFormat="1" ht="12.75"/>
    <row r="120" s="56" customFormat="1" ht="12.75"/>
    <row r="121" s="56" customFormat="1" ht="12.75"/>
    <row r="122" s="56" customFormat="1" ht="12.75"/>
    <row r="123" s="56" customFormat="1" ht="12.75"/>
    <row r="124" s="56" customFormat="1" ht="12.75"/>
    <row r="125" s="56" customFormat="1" ht="12.75"/>
    <row r="126" s="56" customFormat="1" ht="12.75"/>
    <row r="127" s="56" customFormat="1" ht="12.75"/>
    <row r="128" s="56" customFormat="1" ht="12.75"/>
    <row r="129" s="56" customFormat="1" ht="12.75"/>
    <row r="130" s="56" customFormat="1" ht="12.75"/>
    <row r="131" s="56" customFormat="1" ht="12.75"/>
    <row r="132" s="56" customFormat="1" ht="12.75"/>
    <row r="133" s="56" customFormat="1" ht="12.75"/>
    <row r="134" s="56" customFormat="1" ht="12.75"/>
    <row r="135" s="56" customFormat="1" ht="12.75"/>
    <row r="136" s="56" customFormat="1" ht="12.75"/>
    <row r="137" s="56" customFormat="1" ht="12.75"/>
    <row r="138" s="56" customFormat="1" ht="12.75"/>
    <row r="139" s="56" customFormat="1" ht="12.75"/>
    <row r="140" s="56" customFormat="1" ht="12.75"/>
    <row r="141" s="56" customFormat="1" ht="12.75"/>
    <row r="142" s="56" customFormat="1" ht="12.75"/>
    <row r="143" s="56" customFormat="1" ht="12.75"/>
    <row r="144" s="56" customFormat="1" ht="12.75"/>
    <row r="145" s="56" customFormat="1" ht="12.75"/>
    <row r="146" s="56" customFormat="1" ht="12.75"/>
    <row r="147" s="56" customFormat="1" ht="12.75"/>
    <row r="148" s="56" customFormat="1" ht="12.75"/>
    <row r="149" s="56" customFormat="1" ht="12.75"/>
    <row r="150" s="56" customFormat="1" ht="12.75"/>
    <row r="151" s="56" customFormat="1" ht="12.75"/>
    <row r="152" s="56" customFormat="1" ht="12.75"/>
    <row r="153" s="56" customFormat="1" ht="12.75"/>
    <row r="154" s="56" customFormat="1" ht="12.75"/>
    <row r="155" s="56" customFormat="1" ht="12.75"/>
    <row r="156" s="56" customFormat="1" ht="12.75"/>
    <row r="157" s="56" customFormat="1" ht="12.75"/>
    <row r="158" s="56" customFormat="1" ht="12.75"/>
    <row r="159" s="56" customFormat="1" ht="12.75"/>
    <row r="160" s="56" customFormat="1" ht="12.75"/>
    <row r="161" s="56" customFormat="1" ht="12.75"/>
    <row r="162" s="56" customFormat="1" ht="12.75"/>
    <row r="163" s="56" customFormat="1" ht="12.75"/>
    <row r="164" s="56" customFormat="1" ht="12.75"/>
    <row r="165" s="56" customFormat="1" ht="12.75"/>
    <row r="166" s="56" customFormat="1" ht="12.75"/>
    <row r="167" s="56" customFormat="1" ht="12.75"/>
    <row r="168" s="56" customFormat="1" ht="12.75"/>
    <row r="169" s="56" customFormat="1" ht="12.75"/>
    <row r="170" s="56" customFormat="1" ht="12.75"/>
    <row r="171" s="56" customFormat="1" ht="12.75"/>
    <row r="172" s="56" customFormat="1" ht="12.75"/>
    <row r="173" s="56" customFormat="1" ht="12.75"/>
    <row r="174" s="56" customFormat="1" ht="12.75"/>
    <row r="175" s="56" customFormat="1" ht="12.75"/>
    <row r="176" s="56" customFormat="1" ht="12.75"/>
    <row r="177" s="56" customFormat="1" ht="12.75"/>
    <row r="178" s="56" customFormat="1" ht="12.75"/>
    <row r="179" s="56" customFormat="1" ht="12.75"/>
    <row r="180" s="56" customFormat="1" ht="12.75"/>
    <row r="181" s="56" customFormat="1" ht="12.75"/>
    <row r="182" s="56" customFormat="1" ht="12.75"/>
    <row r="183" s="56" customFormat="1" ht="12.75"/>
    <row r="184" s="56" customFormat="1" ht="12.75"/>
    <row r="185" s="56" customFormat="1" ht="12.75"/>
    <row r="186" s="56" customFormat="1" ht="12.75"/>
    <row r="187" s="56" customFormat="1" ht="12.75"/>
    <row r="188" s="56" customFormat="1" ht="12.75"/>
    <row r="189" s="56" customFormat="1" ht="12.75"/>
    <row r="190" s="56" customFormat="1" ht="12.75"/>
    <row r="191" s="56" customFormat="1" ht="12.75"/>
    <row r="192" s="56" customFormat="1" ht="12.75"/>
    <row r="193" s="56" customFormat="1" ht="12.75"/>
    <row r="194" s="56" customFormat="1" ht="12.75"/>
    <row r="195" s="56" customFormat="1" ht="12.75"/>
    <row r="196" s="56" customFormat="1" ht="12.75"/>
    <row r="197" s="56" customFormat="1" ht="12.75"/>
    <row r="198" s="56" customFormat="1" ht="12.75"/>
    <row r="199" s="56" customFormat="1" ht="12.75"/>
    <row r="200" s="56" customFormat="1" ht="12.75"/>
    <row r="201" s="56" customFormat="1" ht="12.75"/>
    <row r="202" s="56" customFormat="1" ht="12.75"/>
    <row r="203" s="56" customFormat="1" ht="12.75"/>
    <row r="204" s="56" customFormat="1" ht="12.75"/>
    <row r="205" s="56" customFormat="1" ht="12.75"/>
    <row r="206" s="56" customFormat="1" ht="12.75"/>
    <row r="207" s="56" customFormat="1" ht="12.75"/>
    <row r="208" s="56" customFormat="1" ht="12.75"/>
    <row r="209" s="56" customFormat="1" ht="12.75"/>
    <row r="210" s="56" customFormat="1" ht="12.75"/>
    <row r="211" s="56" customFormat="1" ht="12.75"/>
    <row r="212" s="56" customFormat="1" ht="12.75"/>
    <row r="213" s="56" customFormat="1" ht="12.75"/>
    <row r="214" s="56" customFormat="1" ht="12.75"/>
    <row r="215" s="56" customFormat="1" ht="12.75"/>
    <row r="216" s="56" customFormat="1" ht="12.75"/>
    <row r="217" s="56" customFormat="1" ht="12.75"/>
    <row r="218" s="56" customFormat="1" ht="12.75"/>
    <row r="219" s="56" customFormat="1" ht="12.75"/>
    <row r="220" s="56" customFormat="1" ht="12.75"/>
    <row r="221" s="56" customFormat="1" ht="12.75"/>
    <row r="222" s="56" customFormat="1" ht="12.75"/>
    <row r="223" s="56" customFormat="1" ht="12.75"/>
    <row r="224" s="56" customFormat="1" ht="12.75"/>
    <row r="225" s="56" customFormat="1" ht="12.75"/>
    <row r="226" s="56" customFormat="1" ht="12.75"/>
    <row r="227" s="56" customFormat="1" ht="12.75"/>
    <row r="228" s="56" customFormat="1" ht="12.75"/>
    <row r="229" s="56" customFormat="1" ht="12.75"/>
    <row r="230" s="56" customFormat="1" ht="12.75"/>
    <row r="231" s="56" customFormat="1" ht="12.75"/>
    <row r="232" s="56" customFormat="1" ht="12.75"/>
    <row r="233" s="56" customFormat="1" ht="12.75"/>
    <row r="234" s="56" customFormat="1" ht="12.75"/>
    <row r="235" s="56" customFormat="1" ht="12.75"/>
    <row r="236" s="56" customFormat="1" ht="12.75"/>
    <row r="237" s="56" customFormat="1" ht="12.75"/>
    <row r="238" s="56" customFormat="1" ht="12.75"/>
    <row r="239" s="56" customFormat="1" ht="12.75"/>
    <row r="240" s="56" customFormat="1" ht="12.75"/>
  </sheetData>
  <sheetProtection password="F7DB" sheet="1" selectLockedCells="1"/>
  <protectedRanges>
    <protectedRange sqref="A3:AW3 AW8:AW17 R8:R17 T8:U17 W8:W17 AR8:AR17 AT8:AU17" name="Bereich1_1"/>
    <protectedRange sqref="R22:R24 T22:U24 W22:W24 R35 T35:U35 W35 AR35 AT35:AU35 AW35 AR52:AR54 AT52:AU54 AW52:AW54 AR22:AR24 AT22:AU24 AW22:AW24 T37:U39 W37:W39 AT37:AU39 AW37:AW39 T52:U54 W52:W54 R37:R39 AR37:AR39 R52:R54" name="Bereich2_1"/>
  </protectedRanges>
  <mergeCells count="512">
    <mergeCell ref="B8:H9"/>
    <mergeCell ref="I8:I9"/>
    <mergeCell ref="J8:P9"/>
    <mergeCell ref="R8:R9"/>
    <mergeCell ref="A1:AW1"/>
    <mergeCell ref="A2:T2"/>
    <mergeCell ref="U2:W2"/>
    <mergeCell ref="X2:AQ2"/>
    <mergeCell ref="AR2:AW2"/>
    <mergeCell ref="AU7:AW7"/>
    <mergeCell ref="A3:T3"/>
    <mergeCell ref="U3:W3"/>
    <mergeCell ref="X3:AQ3"/>
    <mergeCell ref="AR3:AW3"/>
    <mergeCell ref="A7:Q7"/>
    <mergeCell ref="A5:AW5"/>
    <mergeCell ref="AR7:AT7"/>
    <mergeCell ref="R7:T7"/>
    <mergeCell ref="U7:W7"/>
    <mergeCell ref="AA7:AQ7"/>
    <mergeCell ref="AB8:AH9"/>
    <mergeCell ref="AJ8:AP9"/>
    <mergeCell ref="AV8:AV9"/>
    <mergeCell ref="AW8:AW9"/>
    <mergeCell ref="AT8:AT9"/>
    <mergeCell ref="AR8:AR9"/>
    <mergeCell ref="AU8:AU9"/>
    <mergeCell ref="AT10:AT11"/>
    <mergeCell ref="AR10:AR11"/>
    <mergeCell ref="AS10:AS11"/>
    <mergeCell ref="S8:S9"/>
    <mergeCell ref="T8:T9"/>
    <mergeCell ref="AI8:AI9"/>
    <mergeCell ref="U8:U9"/>
    <mergeCell ref="V8:V9"/>
    <mergeCell ref="AS8:AS9"/>
    <mergeCell ref="W8:W9"/>
    <mergeCell ref="B10:H11"/>
    <mergeCell ref="V10:V11"/>
    <mergeCell ref="W10:W11"/>
    <mergeCell ref="U10:U11"/>
    <mergeCell ref="B12:H13"/>
    <mergeCell ref="I12:I13"/>
    <mergeCell ref="J12:P13"/>
    <mergeCell ref="R12:R13"/>
    <mergeCell ref="T10:T11"/>
    <mergeCell ref="I10:I11"/>
    <mergeCell ref="J10:P11"/>
    <mergeCell ref="R10:R11"/>
    <mergeCell ref="S10:S11"/>
    <mergeCell ref="S12:S13"/>
    <mergeCell ref="AW10:AW11"/>
    <mergeCell ref="AJ10:AP11"/>
    <mergeCell ref="AB10:AH11"/>
    <mergeCell ref="AI10:AI11"/>
    <mergeCell ref="AV10:AV11"/>
    <mergeCell ref="AU10:AU11"/>
    <mergeCell ref="AW12:AW13"/>
    <mergeCell ref="AU12:AU13"/>
    <mergeCell ref="AV12:AV13"/>
    <mergeCell ref="AW14:AW15"/>
    <mergeCell ref="AR14:AR15"/>
    <mergeCell ref="AS14:AS15"/>
    <mergeCell ref="AT14:AT15"/>
    <mergeCell ref="AU14:AU15"/>
    <mergeCell ref="AV14:AV15"/>
    <mergeCell ref="AT12:AT13"/>
    <mergeCell ref="AS12:AS13"/>
    <mergeCell ref="AR12:AR13"/>
    <mergeCell ref="AI12:AI13"/>
    <mergeCell ref="AJ12:AP13"/>
    <mergeCell ref="AB12:AH13"/>
    <mergeCell ref="V14:V15"/>
    <mergeCell ref="AI14:AI15"/>
    <mergeCell ref="AJ14:AP15"/>
    <mergeCell ref="U14:U15"/>
    <mergeCell ref="T12:T13"/>
    <mergeCell ref="U12:U13"/>
    <mergeCell ref="V12:V13"/>
    <mergeCell ref="W12:W13"/>
    <mergeCell ref="AB14:AH15"/>
    <mergeCell ref="W14:W15"/>
    <mergeCell ref="B14:H15"/>
    <mergeCell ref="I14:I15"/>
    <mergeCell ref="J14:P15"/>
    <mergeCell ref="R14:R15"/>
    <mergeCell ref="S14:S15"/>
    <mergeCell ref="T14:T15"/>
    <mergeCell ref="B16:H17"/>
    <mergeCell ref="I16:I17"/>
    <mergeCell ref="J16:P17"/>
    <mergeCell ref="L23:Q24"/>
    <mergeCell ref="AT16:AT17"/>
    <mergeCell ref="AR16:AR17"/>
    <mergeCell ref="U16:U17"/>
    <mergeCell ref="V16:V17"/>
    <mergeCell ref="W16:W17"/>
    <mergeCell ref="A21:R22"/>
    <mergeCell ref="S21:W21"/>
    <mergeCell ref="R16:R17"/>
    <mergeCell ref="T16:T17"/>
    <mergeCell ref="AW16:AW17"/>
    <mergeCell ref="AU16:AU17"/>
    <mergeCell ref="AV16:AV17"/>
    <mergeCell ref="S16:S17"/>
    <mergeCell ref="AS16:AS17"/>
    <mergeCell ref="AI16:AI17"/>
    <mergeCell ref="A25:E26"/>
    <mergeCell ref="F25:G26"/>
    <mergeCell ref="H25:I26"/>
    <mergeCell ref="J25:K26"/>
    <mergeCell ref="AJ16:AP17"/>
    <mergeCell ref="A23:E24"/>
    <mergeCell ref="F23:K24"/>
    <mergeCell ref="R23:W24"/>
    <mergeCell ref="AL23:AQ24"/>
    <mergeCell ref="AA23:AE24"/>
    <mergeCell ref="AF23:AK24"/>
    <mergeCell ref="AB16:AH17"/>
    <mergeCell ref="AA21:AR22"/>
    <mergeCell ref="A19:AW19"/>
    <mergeCell ref="L25:M26"/>
    <mergeCell ref="N27:O28"/>
    <mergeCell ref="P27:Q28"/>
    <mergeCell ref="P25:Q26"/>
    <mergeCell ref="L27:M28"/>
    <mergeCell ref="A27:E28"/>
    <mergeCell ref="F27:G28"/>
    <mergeCell ref="H27:I28"/>
    <mergeCell ref="J27:K28"/>
    <mergeCell ref="AS21:AW21"/>
    <mergeCell ref="AF27:AG28"/>
    <mergeCell ref="AH27:AI28"/>
    <mergeCell ref="R27:S28"/>
    <mergeCell ref="T27:U28"/>
    <mergeCell ref="V27:W28"/>
    <mergeCell ref="Y27:Y28"/>
    <mergeCell ref="AR23:AW24"/>
    <mergeCell ref="AY25:AY26"/>
    <mergeCell ref="AV25:AW26"/>
    <mergeCell ref="AR25:AS26"/>
    <mergeCell ref="AT25:AU26"/>
    <mergeCell ref="AN25:AO26"/>
    <mergeCell ref="AZ25:AZ26"/>
    <mergeCell ref="AP25:AQ26"/>
    <mergeCell ref="AF25:AG26"/>
    <mergeCell ref="AH25:AI26"/>
    <mergeCell ref="AA27:AE28"/>
    <mergeCell ref="AJ25:AK26"/>
    <mergeCell ref="AL25:AM26"/>
    <mergeCell ref="AZ27:AZ28"/>
    <mergeCell ref="AN27:AO28"/>
    <mergeCell ref="AP27:AQ28"/>
    <mergeCell ref="AR27:AS28"/>
    <mergeCell ref="AT27:AU28"/>
    <mergeCell ref="AY27:AY28"/>
    <mergeCell ref="AV27:AW28"/>
    <mergeCell ref="N25:O26"/>
    <mergeCell ref="T25:U26"/>
    <mergeCell ref="AJ27:AK28"/>
    <mergeCell ref="AL27:AM28"/>
    <mergeCell ref="Z27:Z28"/>
    <mergeCell ref="V25:W26"/>
    <mergeCell ref="R25:S26"/>
    <mergeCell ref="Y25:Y26"/>
    <mergeCell ref="Z25:Z26"/>
    <mergeCell ref="AA25:AE26"/>
    <mergeCell ref="P29:Q30"/>
    <mergeCell ref="R29:S30"/>
    <mergeCell ref="T29:U30"/>
    <mergeCell ref="A29:E30"/>
    <mergeCell ref="F29:G30"/>
    <mergeCell ref="H29:I30"/>
    <mergeCell ref="J29:K30"/>
    <mergeCell ref="L29:M30"/>
    <mergeCell ref="N29:O30"/>
    <mergeCell ref="AF31:AG32"/>
    <mergeCell ref="AH31:AI32"/>
    <mergeCell ref="AA29:AE30"/>
    <mergeCell ref="Z29:Z30"/>
    <mergeCell ref="AJ31:AK32"/>
    <mergeCell ref="T31:U32"/>
    <mergeCell ref="V31:W32"/>
    <mergeCell ref="Y31:Y32"/>
    <mergeCell ref="A31:E32"/>
    <mergeCell ref="F31:G32"/>
    <mergeCell ref="H31:I32"/>
    <mergeCell ref="J31:K32"/>
    <mergeCell ref="P31:Q32"/>
    <mergeCell ref="R31:S32"/>
    <mergeCell ref="L31:M32"/>
    <mergeCell ref="N31:O32"/>
    <mergeCell ref="AZ29:AZ30"/>
    <mergeCell ref="AP29:AQ30"/>
    <mergeCell ref="AA31:AE32"/>
    <mergeCell ref="AZ31:AZ32"/>
    <mergeCell ref="AR29:AS30"/>
    <mergeCell ref="AL29:AM30"/>
    <mergeCell ref="AN29:AO30"/>
    <mergeCell ref="AR31:AS32"/>
    <mergeCell ref="AY29:AY30"/>
    <mergeCell ref="AV31:AW32"/>
    <mergeCell ref="AY31:AY32"/>
    <mergeCell ref="AL31:AM32"/>
    <mergeCell ref="AN31:AO32"/>
    <mergeCell ref="AP31:AQ32"/>
    <mergeCell ref="AV29:AW30"/>
    <mergeCell ref="AL33:AM34"/>
    <mergeCell ref="AR33:AS34"/>
    <mergeCell ref="AT33:AU34"/>
    <mergeCell ref="Y33:Y34"/>
    <mergeCell ref="AP33:AQ34"/>
    <mergeCell ref="V29:W30"/>
    <mergeCell ref="Y29:Y30"/>
    <mergeCell ref="AT29:AU30"/>
    <mergeCell ref="AJ29:AK30"/>
    <mergeCell ref="AF29:AG30"/>
    <mergeCell ref="AT31:AU32"/>
    <mergeCell ref="Z31:Z32"/>
    <mergeCell ref="AH29:AI30"/>
    <mergeCell ref="AR38:AW39"/>
    <mergeCell ref="Z33:Z34"/>
    <mergeCell ref="AA33:AE34"/>
    <mergeCell ref="AF33:AG34"/>
    <mergeCell ref="AH33:AI34"/>
    <mergeCell ref="AJ33:AK34"/>
    <mergeCell ref="AA36:AR37"/>
    <mergeCell ref="AS36:AW36"/>
    <mergeCell ref="AN33:AO34"/>
    <mergeCell ref="AZ33:AZ34"/>
    <mergeCell ref="AY33:AY34"/>
    <mergeCell ref="F33:G34"/>
    <mergeCell ref="H33:I34"/>
    <mergeCell ref="J33:K34"/>
    <mergeCell ref="L33:M34"/>
    <mergeCell ref="R33:S34"/>
    <mergeCell ref="T33:U34"/>
    <mergeCell ref="AV33:AW34"/>
    <mergeCell ref="N33:O34"/>
    <mergeCell ref="P33:Q34"/>
    <mergeCell ref="AF38:AK39"/>
    <mergeCell ref="AL38:AQ39"/>
    <mergeCell ref="A36:R37"/>
    <mergeCell ref="S36:W36"/>
    <mergeCell ref="A38:E39"/>
    <mergeCell ref="A33:E34"/>
    <mergeCell ref="V33:W34"/>
    <mergeCell ref="AA38:AE39"/>
    <mergeCell ref="F38:K39"/>
    <mergeCell ref="H40:I41"/>
    <mergeCell ref="V40:W41"/>
    <mergeCell ref="R38:W39"/>
    <mergeCell ref="L38:Q39"/>
    <mergeCell ref="P40:Q41"/>
    <mergeCell ref="J40:K41"/>
    <mergeCell ref="L40:M41"/>
    <mergeCell ref="N40:O41"/>
    <mergeCell ref="AF40:AG41"/>
    <mergeCell ref="AH40:AI41"/>
    <mergeCell ref="AJ40:AK41"/>
    <mergeCell ref="AL40:AM41"/>
    <mergeCell ref="A42:E43"/>
    <mergeCell ref="F42:G43"/>
    <mergeCell ref="H42:I43"/>
    <mergeCell ref="J42:K43"/>
    <mergeCell ref="A40:E41"/>
    <mergeCell ref="F40:G41"/>
    <mergeCell ref="L42:M43"/>
    <mergeCell ref="N42:O43"/>
    <mergeCell ref="Z40:Z41"/>
    <mergeCell ref="AA40:AE41"/>
    <mergeCell ref="Y40:Y41"/>
    <mergeCell ref="R40:S41"/>
    <mergeCell ref="T40:U41"/>
    <mergeCell ref="T42:U43"/>
    <mergeCell ref="V42:W43"/>
    <mergeCell ref="Z42:Z43"/>
    <mergeCell ref="AA42:AE43"/>
    <mergeCell ref="AF42:AG43"/>
    <mergeCell ref="AZ40:AZ41"/>
    <mergeCell ref="AN40:AO41"/>
    <mergeCell ref="AP40:AQ41"/>
    <mergeCell ref="AR40:AS41"/>
    <mergeCell ref="AT40:AU41"/>
    <mergeCell ref="AV40:AW41"/>
    <mergeCell ref="AY40:AY41"/>
    <mergeCell ref="AJ42:AK43"/>
    <mergeCell ref="AH42:AI43"/>
    <mergeCell ref="AZ42:AZ43"/>
    <mergeCell ref="AN42:AO43"/>
    <mergeCell ref="AP42:AQ43"/>
    <mergeCell ref="AR42:AS43"/>
    <mergeCell ref="AT42:AU43"/>
    <mergeCell ref="AV42:AW43"/>
    <mergeCell ref="AY42:AY43"/>
    <mergeCell ref="AL42:AM43"/>
    <mergeCell ref="L44:M45"/>
    <mergeCell ref="N44:O45"/>
    <mergeCell ref="P44:Q45"/>
    <mergeCell ref="R44:S45"/>
    <mergeCell ref="Y42:Y43"/>
    <mergeCell ref="V44:W45"/>
    <mergeCell ref="Y44:Y45"/>
    <mergeCell ref="T44:U45"/>
    <mergeCell ref="P42:Q43"/>
    <mergeCell ref="R42:S43"/>
    <mergeCell ref="AN44:AO45"/>
    <mergeCell ref="AP44:AQ45"/>
    <mergeCell ref="AL44:AM45"/>
    <mergeCell ref="AA44:AE45"/>
    <mergeCell ref="AF44:AG45"/>
    <mergeCell ref="AH44:AI45"/>
    <mergeCell ref="AR44:AS45"/>
    <mergeCell ref="A46:E47"/>
    <mergeCell ref="F46:G47"/>
    <mergeCell ref="H46:I47"/>
    <mergeCell ref="J46:K47"/>
    <mergeCell ref="Z44:Z45"/>
    <mergeCell ref="A44:E45"/>
    <mergeCell ref="F44:G45"/>
    <mergeCell ref="H44:I45"/>
    <mergeCell ref="J44:K45"/>
    <mergeCell ref="AY44:AY45"/>
    <mergeCell ref="AZ44:AZ45"/>
    <mergeCell ref="AT44:AU45"/>
    <mergeCell ref="AV44:AW45"/>
    <mergeCell ref="AJ44:AK45"/>
    <mergeCell ref="L46:M47"/>
    <mergeCell ref="N46:O47"/>
    <mergeCell ref="P46:Q47"/>
    <mergeCell ref="AJ46:AK47"/>
    <mergeCell ref="R46:S47"/>
    <mergeCell ref="T46:U47"/>
    <mergeCell ref="V46:W47"/>
    <mergeCell ref="Y46:Y47"/>
    <mergeCell ref="Z46:Z47"/>
    <mergeCell ref="AA46:AE47"/>
    <mergeCell ref="AF46:AG47"/>
    <mergeCell ref="A51:R52"/>
    <mergeCell ref="S51:W51"/>
    <mergeCell ref="L48:M49"/>
    <mergeCell ref="R48:S49"/>
    <mergeCell ref="Y48:Y49"/>
    <mergeCell ref="T48:U49"/>
    <mergeCell ref="V48:W49"/>
    <mergeCell ref="A48:E49"/>
    <mergeCell ref="F48:G49"/>
    <mergeCell ref="H48:I49"/>
    <mergeCell ref="J48:K49"/>
    <mergeCell ref="Z48:Z49"/>
    <mergeCell ref="N48:O49"/>
    <mergeCell ref="P48:Q49"/>
    <mergeCell ref="AZ46:AZ47"/>
    <mergeCell ref="AN46:AO47"/>
    <mergeCell ref="AP46:AQ47"/>
    <mergeCell ref="AV46:AW47"/>
    <mergeCell ref="AR46:AS47"/>
    <mergeCell ref="AT46:AU47"/>
    <mergeCell ref="AY46:AY47"/>
    <mergeCell ref="AL46:AM47"/>
    <mergeCell ref="AJ48:AK49"/>
    <mergeCell ref="AL48:AM49"/>
    <mergeCell ref="AF48:AG49"/>
    <mergeCell ref="AH48:AI49"/>
    <mergeCell ref="AH46:AI47"/>
    <mergeCell ref="AV48:AW49"/>
    <mergeCell ref="AA51:AW52"/>
    <mergeCell ref="AA48:AE49"/>
    <mergeCell ref="AZ48:AZ49"/>
    <mergeCell ref="AY48:AY49"/>
    <mergeCell ref="AN48:AO49"/>
    <mergeCell ref="AP48:AQ49"/>
    <mergeCell ref="AR48:AS49"/>
    <mergeCell ref="AT48:AU49"/>
    <mergeCell ref="AA53:AE54"/>
    <mergeCell ref="AF53:AW54"/>
    <mergeCell ref="H55:I56"/>
    <mergeCell ref="J55:K56"/>
    <mergeCell ref="AA55:AE56"/>
    <mergeCell ref="AF55:AW56"/>
    <mergeCell ref="T55:U56"/>
    <mergeCell ref="V55:W56"/>
    <mergeCell ref="Y55:Y56"/>
    <mergeCell ref="Z55:Z56"/>
    <mergeCell ref="A53:E54"/>
    <mergeCell ref="F53:K54"/>
    <mergeCell ref="L53:Q54"/>
    <mergeCell ref="R53:W54"/>
    <mergeCell ref="L55:M56"/>
    <mergeCell ref="N55:O56"/>
    <mergeCell ref="P55:Q56"/>
    <mergeCell ref="R55:S56"/>
    <mergeCell ref="A55:E56"/>
    <mergeCell ref="F55:G56"/>
    <mergeCell ref="P59:Q60"/>
    <mergeCell ref="R59:S60"/>
    <mergeCell ref="L59:M60"/>
    <mergeCell ref="N59:O60"/>
    <mergeCell ref="P57:Q58"/>
    <mergeCell ref="R57:S58"/>
    <mergeCell ref="A57:E58"/>
    <mergeCell ref="F57:G58"/>
    <mergeCell ref="H57:I58"/>
    <mergeCell ref="J57:K58"/>
    <mergeCell ref="Y57:Y58"/>
    <mergeCell ref="Z57:Z58"/>
    <mergeCell ref="T57:U58"/>
    <mergeCell ref="V57:W58"/>
    <mergeCell ref="L57:M58"/>
    <mergeCell ref="N57:O58"/>
    <mergeCell ref="AA57:AE58"/>
    <mergeCell ref="AF57:AW58"/>
    <mergeCell ref="AA59:AE60"/>
    <mergeCell ref="AF59:AW60"/>
    <mergeCell ref="Y59:Y60"/>
    <mergeCell ref="Z59:Z60"/>
    <mergeCell ref="A61:E62"/>
    <mergeCell ref="F61:G62"/>
    <mergeCell ref="H61:I62"/>
    <mergeCell ref="J61:K62"/>
    <mergeCell ref="A59:E60"/>
    <mergeCell ref="F59:G60"/>
    <mergeCell ref="H59:I60"/>
    <mergeCell ref="J59:K60"/>
    <mergeCell ref="T59:U60"/>
    <mergeCell ref="V59:W60"/>
    <mergeCell ref="AA61:AE62"/>
    <mergeCell ref="AF61:AW62"/>
    <mergeCell ref="L61:M62"/>
    <mergeCell ref="N61:O62"/>
    <mergeCell ref="P61:Q62"/>
    <mergeCell ref="R61:S62"/>
    <mergeCell ref="T61:U62"/>
    <mergeCell ref="V61:W62"/>
    <mergeCell ref="Y61:Y62"/>
    <mergeCell ref="Z61:Z62"/>
    <mergeCell ref="Y63:Y64"/>
    <mergeCell ref="Z63:Z64"/>
    <mergeCell ref="A63:E64"/>
    <mergeCell ref="F63:G64"/>
    <mergeCell ref="H63:I64"/>
    <mergeCell ref="J63:K64"/>
    <mergeCell ref="L63:M64"/>
    <mergeCell ref="N63:O64"/>
    <mergeCell ref="AA63:AE64"/>
    <mergeCell ref="AF63:AW64"/>
    <mergeCell ref="A67:F67"/>
    <mergeCell ref="A68:F68"/>
    <mergeCell ref="I67:J67"/>
    <mergeCell ref="I68:J68"/>
    <mergeCell ref="P63:Q64"/>
    <mergeCell ref="R63:S64"/>
    <mergeCell ref="T63:U64"/>
    <mergeCell ref="V63:W64"/>
    <mergeCell ref="O68:P68"/>
    <mergeCell ref="A71:F71"/>
    <mergeCell ref="G71:H71"/>
    <mergeCell ref="A69:F69"/>
    <mergeCell ref="I71:J71"/>
    <mergeCell ref="A70:F70"/>
    <mergeCell ref="G68:H68"/>
    <mergeCell ref="G69:H69"/>
    <mergeCell ref="G70:H70"/>
    <mergeCell ref="O71:P71"/>
    <mergeCell ref="G67:H67"/>
    <mergeCell ref="S67:T67"/>
    <mergeCell ref="M70:N70"/>
    <mergeCell ref="O70:P70"/>
    <mergeCell ref="Q70:R70"/>
    <mergeCell ref="S69:T69"/>
    <mergeCell ref="M69:N69"/>
    <mergeCell ref="I69:J69"/>
    <mergeCell ref="I70:J70"/>
    <mergeCell ref="M67:N67"/>
    <mergeCell ref="Q71:R71"/>
    <mergeCell ref="M68:N68"/>
    <mergeCell ref="Q67:R67"/>
    <mergeCell ref="M66:R66"/>
    <mergeCell ref="K67:L67"/>
    <mergeCell ref="K71:L71"/>
    <mergeCell ref="G66:L66"/>
    <mergeCell ref="O67:P67"/>
    <mergeCell ref="O69:P69"/>
    <mergeCell ref="Q68:R68"/>
    <mergeCell ref="W71:X71"/>
    <mergeCell ref="AB71:AD71"/>
    <mergeCell ref="AG67:AI67"/>
    <mergeCell ref="S71:T71"/>
    <mergeCell ref="U71:V71"/>
    <mergeCell ref="K68:L68"/>
    <mergeCell ref="K69:L69"/>
    <mergeCell ref="K70:L70"/>
    <mergeCell ref="U68:V68"/>
    <mergeCell ref="M71:N71"/>
    <mergeCell ref="U67:V67"/>
    <mergeCell ref="AB69:AD69"/>
    <mergeCell ref="AB70:AD70"/>
    <mergeCell ref="AG71:AI71"/>
    <mergeCell ref="AB67:AD67"/>
    <mergeCell ref="AB68:AD68"/>
    <mergeCell ref="W67:X67"/>
    <mergeCell ref="W68:X68"/>
    <mergeCell ref="W69:X69"/>
    <mergeCell ref="W70:X70"/>
    <mergeCell ref="S68:T68"/>
    <mergeCell ref="Q69:R69"/>
    <mergeCell ref="S70:T70"/>
    <mergeCell ref="AG68:AI68"/>
    <mergeCell ref="U69:V69"/>
    <mergeCell ref="U70:V70"/>
    <mergeCell ref="AG69:AI69"/>
    <mergeCell ref="AG70:AI70"/>
  </mergeCells>
  <dataValidations count="2">
    <dataValidation type="whole" allowBlank="1" showInputMessage="1" showErrorMessage="1" promptTitle="Achtung" prompt="Bitte nur Zahlen eingeben" errorTitle="Achtung Leute" error="Bitte nur Zahlen von 0 bis 200 eingeben" sqref="AW8:AW17 AT8:AU17 AR8:AR17 W8:W17 T8:U17 R8:R17">
      <formula1>0</formula1>
      <formula2>200</formula2>
    </dataValidation>
    <dataValidation allowBlank="1" showInputMessage="1" showErrorMessage="1" prompt="Feld wird automatisch berechnet." sqref="J40:M49 P25:S34 V25:W34 J25:M34 AP25:AS34 AV25:AW34 AJ40:AM49 P40:S49 V40:W49 J55:M64 AP40:AS49 AV40:AW49 F55:G64 P55:S64 V55:W64 AF55:AW64 AF40:AG49 F40:G49 F25:G34 AJ25:AM34 AF25:AG34"/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BR49"/>
  <sheetViews>
    <sheetView zoomScalePageLayoutView="0" workbookViewId="0" topLeftCell="A1">
      <selection activeCell="A3" sqref="A3:T3"/>
    </sheetView>
  </sheetViews>
  <sheetFormatPr defaultColWidth="11.421875" defaultRowHeight="12.75"/>
  <cols>
    <col min="1" max="1" width="2.7109375" style="2" customWidth="1"/>
    <col min="2" max="8" width="2.7109375" style="1" customWidth="1"/>
    <col min="9" max="9" width="1.57421875" style="1" bestFit="1" customWidth="1"/>
    <col min="10" max="16" width="2.7109375" style="1" customWidth="1"/>
    <col min="17" max="17" width="2.7109375" style="2" customWidth="1"/>
    <col min="18" max="18" width="3.00390625" style="1" bestFit="1" customWidth="1"/>
    <col min="19" max="19" width="1.57421875" style="1" bestFit="1" customWidth="1"/>
    <col min="20" max="20" width="3.00390625" style="1" bestFit="1" customWidth="1"/>
    <col min="21" max="21" width="4.00390625" style="1" bestFit="1" customWidth="1"/>
    <col min="22" max="22" width="1.57421875" style="1" bestFit="1" customWidth="1"/>
    <col min="23" max="23" width="4.00390625" style="1" bestFit="1" customWidth="1"/>
    <col min="24" max="25" width="6.00390625" style="1" hidden="1" customWidth="1"/>
    <col min="26" max="33" width="2.7109375" style="1" customWidth="1"/>
    <col min="34" max="34" width="1.57421875" style="2" bestFit="1" customWidth="1"/>
    <col min="35" max="42" width="2.7109375" style="1" customWidth="1"/>
    <col min="43" max="43" width="3.00390625" style="1" bestFit="1" customWidth="1"/>
    <col min="44" max="44" width="1.57421875" style="1" bestFit="1" customWidth="1"/>
    <col min="45" max="45" width="3.00390625" style="1" bestFit="1" customWidth="1"/>
    <col min="46" max="46" width="4.00390625" style="1" bestFit="1" customWidth="1"/>
    <col min="47" max="47" width="1.57421875" style="1" bestFit="1" customWidth="1"/>
    <col min="48" max="48" width="4.00390625" style="1" bestFit="1" customWidth="1"/>
    <col min="49" max="50" width="6.00390625" style="1" hidden="1" customWidth="1"/>
    <col min="51" max="86" width="2.7109375" style="1" customWidth="1"/>
    <col min="87" max="16384" width="11.421875" style="1" customWidth="1"/>
  </cols>
  <sheetData>
    <row r="1" spans="1:48" ht="24" customHeight="1" thickBot="1">
      <c r="A1" s="540" t="s">
        <v>87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1"/>
      <c r="AQ1" s="541"/>
      <c r="AR1" s="541"/>
      <c r="AS1" s="541"/>
      <c r="AT1" s="541"/>
      <c r="AU1" s="541"/>
      <c r="AV1" s="541"/>
    </row>
    <row r="2" spans="1:48" ht="12.75">
      <c r="A2" s="542" t="s">
        <v>1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4"/>
      <c r="U2" s="542" t="s">
        <v>2</v>
      </c>
      <c r="V2" s="543"/>
      <c r="W2" s="544"/>
      <c r="X2" s="542" t="s">
        <v>3</v>
      </c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4"/>
      <c r="AQ2" s="542" t="s">
        <v>4</v>
      </c>
      <c r="AR2" s="543"/>
      <c r="AS2" s="543"/>
      <c r="AT2" s="543"/>
      <c r="AU2" s="543"/>
      <c r="AV2" s="544"/>
    </row>
    <row r="3" spans="1:48" ht="30" customHeight="1" thickBot="1">
      <c r="A3" s="534"/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6"/>
      <c r="U3" s="534"/>
      <c r="V3" s="535"/>
      <c r="W3" s="536"/>
      <c r="X3" s="534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6"/>
      <c r="AQ3" s="537"/>
      <c r="AR3" s="538"/>
      <c r="AS3" s="538"/>
      <c r="AT3" s="538"/>
      <c r="AU3" s="538"/>
      <c r="AV3" s="539"/>
    </row>
    <row r="4" spans="1:48" ht="19.5" customHeight="1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4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4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</row>
    <row r="5" spans="1:48" ht="20.25">
      <c r="A5" s="464" t="s">
        <v>88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</row>
    <row r="6" spans="1:48" ht="19.5" customHeight="1" thickBot="1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4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4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</row>
    <row r="7" spans="1:48" s="3" customFormat="1" ht="30" customHeight="1">
      <c r="A7" s="216" t="s">
        <v>34</v>
      </c>
      <c r="B7" s="510" t="s">
        <v>5</v>
      </c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217" t="s">
        <v>35</v>
      </c>
      <c r="R7" s="513" t="s">
        <v>6</v>
      </c>
      <c r="S7" s="513"/>
      <c r="T7" s="513"/>
      <c r="U7" s="513" t="s">
        <v>7</v>
      </c>
      <c r="V7" s="513"/>
      <c r="W7" s="514"/>
      <c r="X7" s="218"/>
      <c r="Y7" s="218"/>
      <c r="Z7" s="216" t="s">
        <v>34</v>
      </c>
      <c r="AA7" s="510" t="s">
        <v>8</v>
      </c>
      <c r="AB7" s="510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217" t="s">
        <v>35</v>
      </c>
      <c r="AQ7" s="513" t="s">
        <v>6</v>
      </c>
      <c r="AR7" s="513"/>
      <c r="AS7" s="513"/>
      <c r="AT7" s="513" t="s">
        <v>7</v>
      </c>
      <c r="AU7" s="513"/>
      <c r="AV7" s="514"/>
    </row>
    <row r="8" spans="1:49" ht="30" customHeight="1">
      <c r="A8" s="219">
        <v>1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220">
        <f>RANK(X8,$X$8:$X$10)</f>
        <v>1</v>
      </c>
      <c r="R8" s="220">
        <f>R12+R16</f>
        <v>0</v>
      </c>
      <c r="S8" s="221" t="s">
        <v>10</v>
      </c>
      <c r="T8" s="222">
        <f>T12+T16</f>
        <v>0</v>
      </c>
      <c r="U8" s="220">
        <f>U12+U16</f>
        <v>0</v>
      </c>
      <c r="V8" s="221" t="s">
        <v>10</v>
      </c>
      <c r="W8" s="223">
        <f>W12+W16</f>
        <v>0</v>
      </c>
      <c r="X8" s="224">
        <f>(R8-T8)*10000000+R8*1000000+(U8-W8)*1000+U8</f>
        <v>0</v>
      </c>
      <c r="Y8" s="224"/>
      <c r="Z8" s="219">
        <v>1</v>
      </c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9"/>
      <c r="AN8" s="529"/>
      <c r="AO8" s="529"/>
      <c r="AP8" s="220">
        <f>RANK(AW8,$AW$8:$AW$10)</f>
        <v>1</v>
      </c>
      <c r="AQ8" s="220">
        <f>AQ12+AQ16</f>
        <v>0</v>
      </c>
      <c r="AR8" s="221" t="s">
        <v>10</v>
      </c>
      <c r="AS8" s="222">
        <f>AS12+AS16</f>
        <v>0</v>
      </c>
      <c r="AT8" s="220">
        <f>AT12+AT16</f>
        <v>0</v>
      </c>
      <c r="AU8" s="221" t="s">
        <v>10</v>
      </c>
      <c r="AV8" s="223">
        <f>AV12+AV16</f>
        <v>0</v>
      </c>
      <c r="AW8" s="95">
        <f>(AQ8-AS8)*10000000+AQ8*1000000+(AT8-AV8)*1000+AT8</f>
        <v>0</v>
      </c>
    </row>
    <row r="9" spans="1:49" ht="30" customHeight="1">
      <c r="A9" s="219">
        <v>2</v>
      </c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220">
        <f>RANK(X9,$X$8:$X$10)</f>
        <v>1</v>
      </c>
      <c r="R9" s="220">
        <f>R14+T16</f>
        <v>0</v>
      </c>
      <c r="S9" s="221" t="s">
        <v>10</v>
      </c>
      <c r="T9" s="222">
        <f>T14+R16</f>
        <v>0</v>
      </c>
      <c r="U9" s="220">
        <f>U14+W16</f>
        <v>0</v>
      </c>
      <c r="V9" s="221" t="s">
        <v>10</v>
      </c>
      <c r="W9" s="223">
        <f>W14+U16</f>
        <v>0</v>
      </c>
      <c r="X9" s="224">
        <f>(R9-T9)*10000000+R9*1000000+(U9-W9)*1000+U9</f>
        <v>0</v>
      </c>
      <c r="Y9" s="224"/>
      <c r="Z9" s="219">
        <v>2</v>
      </c>
      <c r="AA9" s="529"/>
      <c r="AB9" s="529"/>
      <c r="AC9" s="529"/>
      <c r="AD9" s="529"/>
      <c r="AE9" s="529"/>
      <c r="AF9" s="529"/>
      <c r="AG9" s="529"/>
      <c r="AH9" s="529"/>
      <c r="AI9" s="529"/>
      <c r="AJ9" s="529"/>
      <c r="AK9" s="529"/>
      <c r="AL9" s="529"/>
      <c r="AM9" s="529"/>
      <c r="AN9" s="529"/>
      <c r="AO9" s="529"/>
      <c r="AP9" s="220">
        <f>RANK(AW9,$AW$8:$AW$10)</f>
        <v>1</v>
      </c>
      <c r="AQ9" s="220">
        <f>AQ14+AS16</f>
        <v>0</v>
      </c>
      <c r="AR9" s="221" t="s">
        <v>10</v>
      </c>
      <c r="AS9" s="222">
        <f>AS14+AQ16</f>
        <v>0</v>
      </c>
      <c r="AT9" s="220">
        <f>AT14+AV16</f>
        <v>0</v>
      </c>
      <c r="AU9" s="221" t="s">
        <v>10</v>
      </c>
      <c r="AV9" s="223">
        <f>AV14+AT16</f>
        <v>0</v>
      </c>
      <c r="AW9" s="95">
        <f>(AQ9-AS9)*10000000+AQ9*1000000+(AT9-AV9)*1000+AT9</f>
        <v>0</v>
      </c>
    </row>
    <row r="10" spans="1:49" ht="30" customHeight="1">
      <c r="A10" s="219">
        <v>3</v>
      </c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220">
        <f>RANK(X10,$X$8:$X$10)</f>
        <v>1</v>
      </c>
      <c r="R10" s="220">
        <f>T12+T14</f>
        <v>0</v>
      </c>
      <c r="S10" s="221" t="s">
        <v>10</v>
      </c>
      <c r="T10" s="222">
        <f>R12+R14</f>
        <v>0</v>
      </c>
      <c r="U10" s="220">
        <f>W12+W14</f>
        <v>0</v>
      </c>
      <c r="V10" s="221" t="s">
        <v>10</v>
      </c>
      <c r="W10" s="223">
        <f>U12+U14</f>
        <v>0</v>
      </c>
      <c r="X10" s="224">
        <f>(R10-T10)*10000000+R10*1000000+(U10-W10)*1000+U10</f>
        <v>0</v>
      </c>
      <c r="Y10" s="224"/>
      <c r="Z10" s="219">
        <v>3</v>
      </c>
      <c r="AA10" s="529"/>
      <c r="AB10" s="529"/>
      <c r="AC10" s="529"/>
      <c r="AD10" s="529"/>
      <c r="AE10" s="529"/>
      <c r="AF10" s="529"/>
      <c r="AG10" s="529"/>
      <c r="AH10" s="529"/>
      <c r="AI10" s="529"/>
      <c r="AJ10" s="529"/>
      <c r="AK10" s="529"/>
      <c r="AL10" s="529"/>
      <c r="AM10" s="529"/>
      <c r="AN10" s="529"/>
      <c r="AO10" s="529"/>
      <c r="AP10" s="220">
        <f>RANK(AW10,$AW$8:$AW$10)</f>
        <v>1</v>
      </c>
      <c r="AQ10" s="220">
        <f>AS12+AS14</f>
        <v>0</v>
      </c>
      <c r="AR10" s="221" t="s">
        <v>10</v>
      </c>
      <c r="AS10" s="222">
        <f>AQ12+AQ14</f>
        <v>0</v>
      </c>
      <c r="AT10" s="220">
        <f>AV12+AV14</f>
        <v>0</v>
      </c>
      <c r="AU10" s="221" t="s">
        <v>10</v>
      </c>
      <c r="AV10" s="223">
        <f>AT12+AT14</f>
        <v>0</v>
      </c>
      <c r="AW10" s="95">
        <f>(AQ10-AS10)*10000000+AQ10*1000000+(AT10-AV10)*1000+AT10</f>
        <v>0</v>
      </c>
    </row>
    <row r="11" spans="1:48" ht="30" customHeight="1" thickBot="1">
      <c r="A11" s="530" t="s">
        <v>11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2"/>
      <c r="R11" s="523" t="s">
        <v>6</v>
      </c>
      <c r="S11" s="524"/>
      <c r="T11" s="527"/>
      <c r="U11" s="523" t="s">
        <v>7</v>
      </c>
      <c r="V11" s="524"/>
      <c r="W11" s="525"/>
      <c r="X11" s="225"/>
      <c r="Y11" s="225"/>
      <c r="Z11" s="530" t="s">
        <v>11</v>
      </c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  <c r="AO11" s="531"/>
      <c r="AP11" s="532"/>
      <c r="AQ11" s="523" t="s">
        <v>6</v>
      </c>
      <c r="AR11" s="524"/>
      <c r="AS11" s="527"/>
      <c r="AT11" s="523" t="s">
        <v>7</v>
      </c>
      <c r="AU11" s="524"/>
      <c r="AV11" s="525"/>
    </row>
    <row r="12" spans="1:48" ht="15" customHeight="1">
      <c r="A12" s="226">
        <v>1</v>
      </c>
      <c r="B12" s="483">
        <f>B8</f>
        <v>0</v>
      </c>
      <c r="C12" s="483"/>
      <c r="D12" s="483"/>
      <c r="E12" s="483"/>
      <c r="F12" s="483"/>
      <c r="G12" s="483"/>
      <c r="H12" s="483"/>
      <c r="I12" s="483" t="s">
        <v>21</v>
      </c>
      <c r="J12" s="483">
        <f>B10</f>
        <v>0</v>
      </c>
      <c r="K12" s="483"/>
      <c r="L12" s="483"/>
      <c r="M12" s="483"/>
      <c r="N12" s="483"/>
      <c r="O12" s="483"/>
      <c r="P12" s="483"/>
      <c r="Q12" s="228">
        <v>3</v>
      </c>
      <c r="R12" s="518"/>
      <c r="S12" s="528" t="s">
        <v>10</v>
      </c>
      <c r="T12" s="519"/>
      <c r="U12" s="518"/>
      <c r="V12" s="520" t="s">
        <v>10</v>
      </c>
      <c r="W12" s="526"/>
      <c r="X12" s="54"/>
      <c r="Y12" s="54"/>
      <c r="Z12" s="226">
        <v>1</v>
      </c>
      <c r="AA12" s="483">
        <f>AA8</f>
        <v>0</v>
      </c>
      <c r="AB12" s="483"/>
      <c r="AC12" s="483"/>
      <c r="AD12" s="483"/>
      <c r="AE12" s="483"/>
      <c r="AF12" s="483"/>
      <c r="AG12" s="483"/>
      <c r="AH12" s="483" t="s">
        <v>21</v>
      </c>
      <c r="AI12" s="483">
        <f>AA10</f>
        <v>0</v>
      </c>
      <c r="AJ12" s="483"/>
      <c r="AK12" s="483"/>
      <c r="AL12" s="483"/>
      <c r="AM12" s="483"/>
      <c r="AN12" s="483"/>
      <c r="AO12" s="483"/>
      <c r="AP12" s="228">
        <v>3</v>
      </c>
      <c r="AQ12" s="518"/>
      <c r="AR12" s="528" t="s">
        <v>10</v>
      </c>
      <c r="AS12" s="519"/>
      <c r="AT12" s="518"/>
      <c r="AU12" s="520" t="s">
        <v>10</v>
      </c>
      <c r="AV12" s="526"/>
    </row>
    <row r="13" spans="1:70" ht="15" customHeight="1">
      <c r="A13" s="229"/>
      <c r="B13" s="499"/>
      <c r="C13" s="499"/>
      <c r="D13" s="499"/>
      <c r="E13" s="499"/>
      <c r="F13" s="499"/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231" t="s">
        <v>127</v>
      </c>
      <c r="R13" s="498"/>
      <c r="S13" s="501"/>
      <c r="T13" s="502"/>
      <c r="U13" s="498"/>
      <c r="V13" s="501"/>
      <c r="W13" s="503"/>
      <c r="X13" s="47"/>
      <c r="Y13" s="47"/>
      <c r="Z13" s="22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231" t="s">
        <v>130</v>
      </c>
      <c r="AQ13" s="498"/>
      <c r="AR13" s="501"/>
      <c r="AS13" s="502"/>
      <c r="AT13" s="498"/>
      <c r="AU13" s="501"/>
      <c r="AV13" s="503"/>
      <c r="BR13" s="258"/>
    </row>
    <row r="14" spans="1:48" ht="15" customHeight="1">
      <c r="A14" s="232">
        <v>2</v>
      </c>
      <c r="B14" s="485">
        <f>B9</f>
        <v>0</v>
      </c>
      <c r="C14" s="485"/>
      <c r="D14" s="485"/>
      <c r="E14" s="485"/>
      <c r="F14" s="485"/>
      <c r="G14" s="485"/>
      <c r="H14" s="485"/>
      <c r="I14" s="485" t="s">
        <v>21</v>
      </c>
      <c r="J14" s="485">
        <f>B10</f>
        <v>0</v>
      </c>
      <c r="K14" s="485"/>
      <c r="L14" s="485"/>
      <c r="M14" s="485"/>
      <c r="N14" s="485"/>
      <c r="O14" s="485"/>
      <c r="P14" s="485"/>
      <c r="Q14" s="234">
        <v>3</v>
      </c>
      <c r="R14" s="521"/>
      <c r="S14" s="516" t="s">
        <v>10</v>
      </c>
      <c r="T14" s="515"/>
      <c r="U14" s="521"/>
      <c r="V14" s="516" t="s">
        <v>10</v>
      </c>
      <c r="W14" s="522"/>
      <c r="X14" s="44"/>
      <c r="Y14" s="44"/>
      <c r="Z14" s="232">
        <v>2</v>
      </c>
      <c r="AA14" s="485">
        <f>AA9</f>
        <v>0</v>
      </c>
      <c r="AB14" s="485"/>
      <c r="AC14" s="485"/>
      <c r="AD14" s="485"/>
      <c r="AE14" s="485"/>
      <c r="AF14" s="485"/>
      <c r="AG14" s="485"/>
      <c r="AH14" s="485" t="s">
        <v>21</v>
      </c>
      <c r="AI14" s="485">
        <f>AA10</f>
        <v>0</v>
      </c>
      <c r="AJ14" s="485"/>
      <c r="AK14" s="485"/>
      <c r="AL14" s="485"/>
      <c r="AM14" s="485"/>
      <c r="AN14" s="485"/>
      <c r="AO14" s="485"/>
      <c r="AP14" s="234">
        <v>3</v>
      </c>
      <c r="AQ14" s="521"/>
      <c r="AR14" s="516" t="s">
        <v>10</v>
      </c>
      <c r="AS14" s="515"/>
      <c r="AT14" s="521"/>
      <c r="AU14" s="516" t="s">
        <v>10</v>
      </c>
      <c r="AV14" s="522"/>
    </row>
    <row r="15" spans="1:48" ht="15" customHeight="1">
      <c r="A15" s="229"/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231" t="s">
        <v>128</v>
      </c>
      <c r="R15" s="498"/>
      <c r="S15" s="501"/>
      <c r="T15" s="502"/>
      <c r="U15" s="498"/>
      <c r="V15" s="501"/>
      <c r="W15" s="503"/>
      <c r="X15" s="44"/>
      <c r="Y15" s="44"/>
      <c r="Z15" s="22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231" t="s">
        <v>131</v>
      </c>
      <c r="AQ15" s="498"/>
      <c r="AR15" s="501"/>
      <c r="AS15" s="502"/>
      <c r="AT15" s="498"/>
      <c r="AU15" s="501"/>
      <c r="AV15" s="503"/>
    </row>
    <row r="16" spans="1:48" ht="15" customHeight="1">
      <c r="A16" s="235">
        <v>1</v>
      </c>
      <c r="B16" s="492">
        <f>B8</f>
        <v>0</v>
      </c>
      <c r="C16" s="492"/>
      <c r="D16" s="492"/>
      <c r="E16" s="492"/>
      <c r="F16" s="492"/>
      <c r="G16" s="492"/>
      <c r="H16" s="492"/>
      <c r="I16" s="492" t="s">
        <v>21</v>
      </c>
      <c r="J16" s="492">
        <f>B9</f>
        <v>0</v>
      </c>
      <c r="K16" s="492"/>
      <c r="L16" s="492"/>
      <c r="M16" s="492"/>
      <c r="N16" s="492"/>
      <c r="O16" s="492"/>
      <c r="P16" s="492"/>
      <c r="Q16" s="236">
        <v>2</v>
      </c>
      <c r="R16" s="473"/>
      <c r="S16" s="475" t="s">
        <v>10</v>
      </c>
      <c r="T16" s="471"/>
      <c r="U16" s="473"/>
      <c r="V16" s="475" t="s">
        <v>10</v>
      </c>
      <c r="W16" s="465"/>
      <c r="X16" s="44"/>
      <c r="Y16" s="44"/>
      <c r="Z16" s="235">
        <v>1</v>
      </c>
      <c r="AA16" s="492">
        <f>AA8</f>
        <v>0</v>
      </c>
      <c r="AB16" s="492"/>
      <c r="AC16" s="492"/>
      <c r="AD16" s="492"/>
      <c r="AE16" s="492"/>
      <c r="AF16" s="492"/>
      <c r="AG16" s="492"/>
      <c r="AH16" s="492" t="s">
        <v>21</v>
      </c>
      <c r="AI16" s="492">
        <f>AA9</f>
        <v>0</v>
      </c>
      <c r="AJ16" s="492"/>
      <c r="AK16" s="492"/>
      <c r="AL16" s="492"/>
      <c r="AM16" s="492"/>
      <c r="AN16" s="492"/>
      <c r="AO16" s="492"/>
      <c r="AP16" s="236">
        <v>2</v>
      </c>
      <c r="AQ16" s="473"/>
      <c r="AR16" s="475" t="s">
        <v>10</v>
      </c>
      <c r="AS16" s="471"/>
      <c r="AT16" s="473"/>
      <c r="AU16" s="475" t="s">
        <v>10</v>
      </c>
      <c r="AV16" s="465"/>
    </row>
    <row r="17" spans="1:48" ht="15" customHeight="1" thickBot="1">
      <c r="A17" s="237"/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238" t="s">
        <v>129</v>
      </c>
      <c r="R17" s="474"/>
      <c r="S17" s="476"/>
      <c r="T17" s="472"/>
      <c r="U17" s="474"/>
      <c r="V17" s="476"/>
      <c r="W17" s="466"/>
      <c r="X17" s="4"/>
      <c r="Y17" s="4"/>
      <c r="Z17" s="237"/>
      <c r="AA17" s="484"/>
      <c r="AB17" s="484"/>
      <c r="AC17" s="484"/>
      <c r="AD17" s="484"/>
      <c r="AE17" s="484"/>
      <c r="AF17" s="484"/>
      <c r="AG17" s="484"/>
      <c r="AH17" s="484"/>
      <c r="AI17" s="484"/>
      <c r="AJ17" s="484"/>
      <c r="AK17" s="484"/>
      <c r="AL17" s="484"/>
      <c r="AM17" s="484"/>
      <c r="AN17" s="484"/>
      <c r="AO17" s="484"/>
      <c r="AP17" s="238" t="s">
        <v>132</v>
      </c>
      <c r="AQ17" s="474"/>
      <c r="AR17" s="476"/>
      <c r="AS17" s="472"/>
      <c r="AT17" s="474"/>
      <c r="AU17" s="476"/>
      <c r="AV17" s="466"/>
    </row>
    <row r="18" spans="1:48" s="3" customFormat="1" ht="19.5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33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33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</row>
    <row r="19" spans="1:48" ht="20.25">
      <c r="A19" s="464" t="s">
        <v>84</v>
      </c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4"/>
    </row>
    <row r="20" spans="1:48" ht="19.5" customHeight="1" thickBot="1">
      <c r="A20" s="239"/>
      <c r="B20" s="225"/>
      <c r="C20" s="225"/>
      <c r="D20" s="225"/>
      <c r="E20" s="218"/>
      <c r="F20" s="225"/>
      <c r="G20" s="225"/>
      <c r="H20" s="225"/>
      <c r="I20" s="240"/>
      <c r="J20" s="225"/>
      <c r="K20" s="218"/>
      <c r="L20" s="225"/>
      <c r="M20" s="225"/>
      <c r="N20" s="218"/>
      <c r="O20" s="225"/>
      <c r="P20" s="240"/>
      <c r="Q20" s="239"/>
      <c r="R20" s="225"/>
      <c r="S20" s="225"/>
      <c r="T20" s="225"/>
      <c r="U20" s="218"/>
      <c r="V20" s="225"/>
      <c r="W20" s="225"/>
      <c r="X20" s="225"/>
      <c r="Y20" s="225"/>
      <c r="Z20" s="240"/>
      <c r="AA20" s="225"/>
      <c r="AB20" s="218"/>
      <c r="AC20" s="225"/>
      <c r="AD20" s="225"/>
      <c r="AE20" s="218"/>
      <c r="AF20" s="225"/>
      <c r="AG20" s="240"/>
      <c r="AH20" s="239"/>
      <c r="AI20" s="225"/>
      <c r="AJ20" s="225"/>
      <c r="AK20" s="225"/>
      <c r="AL20" s="218"/>
      <c r="AM20" s="225"/>
      <c r="AN20" s="225"/>
      <c r="AO20" s="225"/>
      <c r="AP20" s="240"/>
      <c r="AQ20" s="225"/>
      <c r="AR20" s="218"/>
      <c r="AS20" s="225"/>
      <c r="AT20" s="225"/>
      <c r="AU20" s="218"/>
      <c r="AV20" s="225"/>
    </row>
    <row r="21" spans="1:48" ht="30" customHeight="1">
      <c r="A21" s="241" t="s">
        <v>75</v>
      </c>
      <c r="B21" s="509" t="s">
        <v>11</v>
      </c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3" t="s">
        <v>6</v>
      </c>
      <c r="S21" s="513"/>
      <c r="T21" s="513"/>
      <c r="U21" s="513" t="s">
        <v>7</v>
      </c>
      <c r="V21" s="513"/>
      <c r="W21" s="514"/>
      <c r="X21" s="225"/>
      <c r="Y21" s="225"/>
      <c r="Z21" s="241" t="s">
        <v>75</v>
      </c>
      <c r="AA21" s="511" t="s">
        <v>11</v>
      </c>
      <c r="AB21" s="511"/>
      <c r="AC21" s="511"/>
      <c r="AD21" s="511"/>
      <c r="AE21" s="511"/>
      <c r="AF21" s="511"/>
      <c r="AG21" s="511"/>
      <c r="AH21" s="511"/>
      <c r="AI21" s="511"/>
      <c r="AJ21" s="511"/>
      <c r="AK21" s="511"/>
      <c r="AL21" s="511"/>
      <c r="AM21" s="511"/>
      <c r="AN21" s="511"/>
      <c r="AO21" s="511"/>
      <c r="AP21" s="509"/>
      <c r="AQ21" s="506" t="s">
        <v>6</v>
      </c>
      <c r="AR21" s="507"/>
      <c r="AS21" s="512"/>
      <c r="AT21" s="506" t="s">
        <v>7</v>
      </c>
      <c r="AU21" s="507"/>
      <c r="AV21" s="508"/>
    </row>
    <row r="22" spans="1:50" ht="15" customHeight="1">
      <c r="A22" s="469">
        <v>1</v>
      </c>
      <c r="B22" s="242" t="s">
        <v>16</v>
      </c>
      <c r="C22" s="485">
        <f>IF(Q8=2,B8,IF(Q9=2,B9,B10))</f>
        <v>0</v>
      </c>
      <c r="D22" s="485"/>
      <c r="E22" s="485"/>
      <c r="F22" s="485"/>
      <c r="G22" s="485"/>
      <c r="H22" s="485"/>
      <c r="I22" s="485" t="s">
        <v>21</v>
      </c>
      <c r="J22" s="485">
        <f>IF(AP8=3,AA8,IF(AP9=3,AA9,AA10))</f>
        <v>0</v>
      </c>
      <c r="K22" s="485"/>
      <c r="L22" s="485"/>
      <c r="M22" s="485"/>
      <c r="N22" s="485"/>
      <c r="O22" s="485"/>
      <c r="P22" s="225"/>
      <c r="Q22" s="234" t="s">
        <v>36</v>
      </c>
      <c r="R22" s="473"/>
      <c r="S22" s="475" t="s">
        <v>10</v>
      </c>
      <c r="T22" s="471"/>
      <c r="U22" s="473"/>
      <c r="V22" s="475" t="s">
        <v>10</v>
      </c>
      <c r="W22" s="465"/>
      <c r="X22" s="493">
        <f>R22*100+U22</f>
        <v>0</v>
      </c>
      <c r="Y22" s="495">
        <f>T22*100+W22</f>
        <v>0</v>
      </c>
      <c r="Z22" s="496">
        <v>2</v>
      </c>
      <c r="AA22" s="244" t="s">
        <v>37</v>
      </c>
      <c r="AB22" s="492">
        <f>IF(Q8=3,B8,IF(Q9=3,B9,B10))</f>
        <v>0</v>
      </c>
      <c r="AC22" s="492"/>
      <c r="AD22" s="492"/>
      <c r="AE22" s="492"/>
      <c r="AF22" s="492"/>
      <c r="AG22" s="492"/>
      <c r="AH22" s="492" t="s">
        <v>21</v>
      </c>
      <c r="AI22" s="492">
        <f>IF(AP8=2,AA8,IF(AP9=2,AA9,AA10))</f>
        <v>0</v>
      </c>
      <c r="AJ22" s="492"/>
      <c r="AK22" s="492"/>
      <c r="AL22" s="492"/>
      <c r="AM22" s="492"/>
      <c r="AN22" s="492"/>
      <c r="AO22" s="245"/>
      <c r="AP22" s="236" t="s">
        <v>17</v>
      </c>
      <c r="AQ22" s="517"/>
      <c r="AR22" s="475" t="s">
        <v>10</v>
      </c>
      <c r="AS22" s="471"/>
      <c r="AT22" s="473"/>
      <c r="AU22" s="475" t="s">
        <v>10</v>
      </c>
      <c r="AV22" s="465"/>
      <c r="AW22" s="493">
        <f>AQ22*100+AT22</f>
        <v>0</v>
      </c>
      <c r="AX22" s="495">
        <f>AS22*100+AV22</f>
        <v>0</v>
      </c>
    </row>
    <row r="23" spans="1:50" ht="15" customHeight="1">
      <c r="A23" s="469"/>
      <c r="B23" s="243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243"/>
      <c r="Q23" s="231" t="s">
        <v>15</v>
      </c>
      <c r="R23" s="498"/>
      <c r="S23" s="501"/>
      <c r="T23" s="502"/>
      <c r="U23" s="498"/>
      <c r="V23" s="501"/>
      <c r="W23" s="503"/>
      <c r="X23" s="493"/>
      <c r="Y23" s="495"/>
      <c r="Z23" s="500"/>
      <c r="AA23" s="243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243"/>
      <c r="AP23" s="231" t="s">
        <v>18</v>
      </c>
      <c r="AQ23" s="498"/>
      <c r="AR23" s="501"/>
      <c r="AS23" s="502"/>
      <c r="AT23" s="498"/>
      <c r="AU23" s="501"/>
      <c r="AV23" s="503"/>
      <c r="AW23" s="493"/>
      <c r="AX23" s="495"/>
    </row>
    <row r="24" spans="1:50" ht="15" customHeight="1">
      <c r="A24" s="469">
        <v>3</v>
      </c>
      <c r="B24" s="244" t="s">
        <v>15</v>
      </c>
      <c r="C24" s="492">
        <f>IF(Q8=1,B8,IF(Q9=1,B9,B10))</f>
        <v>0</v>
      </c>
      <c r="D24" s="492"/>
      <c r="E24" s="492"/>
      <c r="F24" s="492"/>
      <c r="G24" s="492"/>
      <c r="H24" s="492"/>
      <c r="I24" s="492" t="s">
        <v>21</v>
      </c>
      <c r="J24" s="492">
        <f>IF(AW22=AX22,,IF(AW22&gt;AX22,AB22,AI22))</f>
        <v>0</v>
      </c>
      <c r="K24" s="492"/>
      <c r="L24" s="492"/>
      <c r="M24" s="492"/>
      <c r="N24" s="492"/>
      <c r="O24" s="492"/>
      <c r="P24" s="245"/>
      <c r="Q24" s="246" t="s">
        <v>79</v>
      </c>
      <c r="R24" s="473"/>
      <c r="S24" s="475" t="s">
        <v>10</v>
      </c>
      <c r="T24" s="471"/>
      <c r="U24" s="473"/>
      <c r="V24" s="475" t="s">
        <v>10</v>
      </c>
      <c r="W24" s="465"/>
      <c r="X24" s="493">
        <f>R24*100+U24</f>
        <v>0</v>
      </c>
      <c r="Y24" s="495">
        <f>T24*100+W24</f>
        <v>0</v>
      </c>
      <c r="Z24" s="496">
        <v>4</v>
      </c>
      <c r="AA24" s="244" t="s">
        <v>18</v>
      </c>
      <c r="AB24" s="492">
        <f>IF(AP8=1,AA8,IF(AP9=1,AA9,IF(AP10=1,AA10,#REF!)))</f>
        <v>0</v>
      </c>
      <c r="AC24" s="492"/>
      <c r="AD24" s="492"/>
      <c r="AE24" s="492"/>
      <c r="AF24" s="492"/>
      <c r="AG24" s="492"/>
      <c r="AH24" s="492" t="s">
        <v>21</v>
      </c>
      <c r="AI24" s="492">
        <f>IF(X22=Y22,,IF(X22&gt;Y22,C22,J22))</f>
        <v>0</v>
      </c>
      <c r="AJ24" s="492"/>
      <c r="AK24" s="492"/>
      <c r="AL24" s="492"/>
      <c r="AM24" s="492"/>
      <c r="AN24" s="492"/>
      <c r="AO24" s="245"/>
      <c r="AP24" s="246" t="s">
        <v>78</v>
      </c>
      <c r="AQ24" s="473"/>
      <c r="AR24" s="475" t="s">
        <v>10</v>
      </c>
      <c r="AS24" s="471"/>
      <c r="AT24" s="473"/>
      <c r="AU24" s="475" t="s">
        <v>10</v>
      </c>
      <c r="AV24" s="465"/>
      <c r="AW24" s="493">
        <f>AQ24*100+AT24</f>
        <v>0</v>
      </c>
      <c r="AX24" s="495">
        <f>AS24*100+AV24</f>
        <v>0</v>
      </c>
    </row>
    <row r="25" spans="1:50" ht="15" customHeight="1">
      <c r="A25" s="469"/>
      <c r="B25" s="243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243"/>
      <c r="Q25" s="231" t="s">
        <v>153</v>
      </c>
      <c r="R25" s="498"/>
      <c r="S25" s="501"/>
      <c r="T25" s="502"/>
      <c r="U25" s="498"/>
      <c r="V25" s="501"/>
      <c r="W25" s="503"/>
      <c r="X25" s="493"/>
      <c r="Y25" s="495"/>
      <c r="Z25" s="500"/>
      <c r="AA25" s="243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243"/>
      <c r="AP25" s="231" t="s">
        <v>154</v>
      </c>
      <c r="AQ25" s="498"/>
      <c r="AR25" s="501"/>
      <c r="AS25" s="502"/>
      <c r="AT25" s="498"/>
      <c r="AU25" s="501"/>
      <c r="AV25" s="503"/>
      <c r="AW25" s="493"/>
      <c r="AX25" s="495"/>
    </row>
    <row r="26" spans="1:48" s="3" customFormat="1" ht="19.5" customHeight="1">
      <c r="A26" s="247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33"/>
      <c r="Q26" s="247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33"/>
      <c r="AH26" s="247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</row>
    <row r="27" spans="1:48" ht="20.25">
      <c r="A27" s="464" t="s">
        <v>89</v>
      </c>
      <c r="B27" s="464"/>
      <c r="C27" s="464"/>
      <c r="D27" s="464"/>
      <c r="E27" s="464"/>
      <c r="F27" s="464"/>
      <c r="G27" s="464"/>
      <c r="H27" s="464"/>
      <c r="I27" s="464"/>
      <c r="J27" s="464"/>
      <c r="K27" s="464"/>
      <c r="L27" s="464"/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4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</row>
    <row r="28" spans="1:48" ht="19.5" customHeight="1" thickBot="1">
      <c r="A28" s="239"/>
      <c r="B28" s="225"/>
      <c r="C28" s="225"/>
      <c r="D28" s="225"/>
      <c r="E28" s="218"/>
      <c r="F28" s="225"/>
      <c r="G28" s="225"/>
      <c r="H28" s="225"/>
      <c r="I28" s="240"/>
      <c r="J28" s="225"/>
      <c r="K28" s="218"/>
      <c r="L28" s="225"/>
      <c r="M28" s="225"/>
      <c r="N28" s="218"/>
      <c r="O28" s="225"/>
      <c r="P28" s="240"/>
      <c r="Q28" s="239"/>
      <c r="R28" s="225"/>
      <c r="S28" s="225"/>
      <c r="T28" s="225"/>
      <c r="U28" s="218"/>
      <c r="V28" s="225"/>
      <c r="W28" s="225"/>
      <c r="X28" s="225"/>
      <c r="Y28" s="225"/>
      <c r="Z28" s="240"/>
      <c r="AA28" s="225"/>
      <c r="AB28" s="218"/>
      <c r="AC28" s="225"/>
      <c r="AD28" s="225"/>
      <c r="AE28" s="218"/>
      <c r="AF28" s="225"/>
      <c r="AG28" s="240"/>
      <c r="AH28" s="239"/>
      <c r="AI28" s="225"/>
      <c r="AJ28" s="225"/>
      <c r="AK28" s="225"/>
      <c r="AL28" s="218"/>
      <c r="AM28" s="225"/>
      <c r="AN28" s="225"/>
      <c r="AO28" s="225"/>
      <c r="AP28" s="240"/>
      <c r="AQ28" s="225"/>
      <c r="AR28" s="218"/>
      <c r="AS28" s="225"/>
      <c r="AT28" s="225"/>
      <c r="AU28" s="218"/>
      <c r="AV28" s="225"/>
    </row>
    <row r="29" spans="1:48" ht="30" customHeight="1">
      <c r="A29" s="241" t="s">
        <v>85</v>
      </c>
      <c r="B29" s="504" t="s">
        <v>11</v>
      </c>
      <c r="C29" s="504"/>
      <c r="D29" s="504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  <c r="Q29" s="505"/>
      <c r="R29" s="506" t="s">
        <v>6</v>
      </c>
      <c r="S29" s="507"/>
      <c r="T29" s="512"/>
      <c r="U29" s="506" t="s">
        <v>7</v>
      </c>
      <c r="V29" s="507"/>
      <c r="W29" s="508"/>
      <c r="X29" s="225"/>
      <c r="Y29" s="225"/>
      <c r="Z29" s="241" t="s">
        <v>85</v>
      </c>
      <c r="AA29" s="504" t="s">
        <v>11</v>
      </c>
      <c r="AB29" s="504"/>
      <c r="AC29" s="504"/>
      <c r="AD29" s="504"/>
      <c r="AE29" s="504"/>
      <c r="AF29" s="504"/>
      <c r="AG29" s="504"/>
      <c r="AH29" s="504"/>
      <c r="AI29" s="504"/>
      <c r="AJ29" s="504"/>
      <c r="AK29" s="504"/>
      <c r="AL29" s="504"/>
      <c r="AM29" s="504"/>
      <c r="AN29" s="504"/>
      <c r="AO29" s="504"/>
      <c r="AP29" s="505"/>
      <c r="AQ29" s="506" t="s">
        <v>6</v>
      </c>
      <c r="AR29" s="507"/>
      <c r="AS29" s="512"/>
      <c r="AT29" s="506" t="s">
        <v>7</v>
      </c>
      <c r="AU29" s="507"/>
      <c r="AV29" s="508"/>
    </row>
    <row r="30" spans="1:50" ht="15" customHeight="1">
      <c r="A30" s="496">
        <v>3</v>
      </c>
      <c r="B30" s="494" t="s">
        <v>68</v>
      </c>
      <c r="C30" s="488"/>
      <c r="D30" s="492">
        <f>IF(X24=Y24,,IF(X24&lt;Y24,C24,J24))</f>
        <v>0</v>
      </c>
      <c r="E30" s="492"/>
      <c r="F30" s="492"/>
      <c r="G30" s="492"/>
      <c r="H30" s="492"/>
      <c r="I30" s="492" t="s">
        <v>21</v>
      </c>
      <c r="J30" s="492">
        <f>IF(AW24=AX24,,IF(AW24&lt;AX24,AB24,AI24))</f>
        <v>0</v>
      </c>
      <c r="K30" s="492"/>
      <c r="L30" s="492"/>
      <c r="M30" s="492"/>
      <c r="N30" s="492"/>
      <c r="O30" s="492"/>
      <c r="P30" s="488" t="s">
        <v>67</v>
      </c>
      <c r="Q30" s="489"/>
      <c r="R30" s="473"/>
      <c r="S30" s="475" t="s">
        <v>10</v>
      </c>
      <c r="T30" s="471"/>
      <c r="U30" s="473"/>
      <c r="V30" s="475" t="s">
        <v>10</v>
      </c>
      <c r="W30" s="465"/>
      <c r="X30" s="493">
        <f>R30*100+U30</f>
        <v>0</v>
      </c>
      <c r="Y30" s="495">
        <f>T30*100+W30</f>
        <v>0</v>
      </c>
      <c r="Z30" s="490">
        <v>5</v>
      </c>
      <c r="AA30" s="494" t="s">
        <v>77</v>
      </c>
      <c r="AB30" s="488"/>
      <c r="AC30" s="492">
        <f>IF(X22=Y22,,IF(X22&lt;Y22,C22,J22))</f>
        <v>0</v>
      </c>
      <c r="AD30" s="492"/>
      <c r="AE30" s="492"/>
      <c r="AF30" s="492"/>
      <c r="AG30" s="492"/>
      <c r="AH30" s="492" t="s">
        <v>21</v>
      </c>
      <c r="AI30" s="492">
        <f>IF(AW22=AX22,,IF(AW22&lt;AX22,AB22,AI22))</f>
        <v>0</v>
      </c>
      <c r="AJ30" s="492"/>
      <c r="AK30" s="492"/>
      <c r="AL30" s="492"/>
      <c r="AM30" s="492"/>
      <c r="AN30" s="492"/>
      <c r="AO30" s="488" t="s">
        <v>76</v>
      </c>
      <c r="AP30" s="489"/>
      <c r="AQ30" s="473"/>
      <c r="AR30" s="475" t="s">
        <v>10</v>
      </c>
      <c r="AS30" s="471"/>
      <c r="AT30" s="473"/>
      <c r="AU30" s="475" t="s">
        <v>10</v>
      </c>
      <c r="AV30" s="465"/>
      <c r="AW30" s="493">
        <f>AQ30*100+AT30</f>
        <v>0</v>
      </c>
      <c r="AX30" s="495">
        <f>AS30*100+AV30</f>
        <v>0</v>
      </c>
    </row>
    <row r="31" spans="1:50" ht="15" customHeight="1" thickBot="1">
      <c r="A31" s="497"/>
      <c r="B31" s="248"/>
      <c r="C31" s="249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249"/>
      <c r="Q31" s="238" t="s">
        <v>149</v>
      </c>
      <c r="R31" s="474"/>
      <c r="S31" s="476"/>
      <c r="T31" s="472"/>
      <c r="U31" s="474"/>
      <c r="V31" s="476"/>
      <c r="W31" s="466"/>
      <c r="X31" s="493"/>
      <c r="Y31" s="495"/>
      <c r="Z31" s="491"/>
      <c r="AA31" s="248"/>
      <c r="AB31" s="249"/>
      <c r="AC31" s="484"/>
      <c r="AD31" s="484"/>
      <c r="AE31" s="484"/>
      <c r="AF31" s="484"/>
      <c r="AG31" s="484"/>
      <c r="AH31" s="484"/>
      <c r="AI31" s="484"/>
      <c r="AJ31" s="484"/>
      <c r="AK31" s="484"/>
      <c r="AL31" s="484"/>
      <c r="AM31" s="484"/>
      <c r="AN31" s="484"/>
      <c r="AO31" s="249"/>
      <c r="AP31" s="238" t="s">
        <v>151</v>
      </c>
      <c r="AQ31" s="474"/>
      <c r="AR31" s="476"/>
      <c r="AS31" s="472"/>
      <c r="AT31" s="474"/>
      <c r="AU31" s="476"/>
      <c r="AV31" s="466"/>
      <c r="AW31" s="493"/>
      <c r="AX31" s="495"/>
    </row>
    <row r="32" spans="1:48" ht="15" customHeight="1">
      <c r="A32" s="469">
        <v>1</v>
      </c>
      <c r="B32" s="481" t="s">
        <v>70</v>
      </c>
      <c r="C32" s="482"/>
      <c r="D32" s="483">
        <f>IF(X24=Y24,,IF(X24&gt;Y24,C24,J24))</f>
        <v>0</v>
      </c>
      <c r="E32" s="483"/>
      <c r="F32" s="483"/>
      <c r="G32" s="483"/>
      <c r="H32" s="483"/>
      <c r="I32" s="485" t="s">
        <v>21</v>
      </c>
      <c r="J32" s="485">
        <f>IF(AW24=AX24,,IF(AW24&gt;AX24,AB24,AI24))</f>
        <v>0</v>
      </c>
      <c r="K32" s="485"/>
      <c r="L32" s="485"/>
      <c r="M32" s="485"/>
      <c r="N32" s="485"/>
      <c r="O32" s="485"/>
      <c r="P32" s="225"/>
      <c r="Q32" s="250" t="s">
        <v>69</v>
      </c>
      <c r="R32" s="473"/>
      <c r="S32" s="475" t="s">
        <v>10</v>
      </c>
      <c r="T32" s="471"/>
      <c r="U32" s="473"/>
      <c r="V32" s="475" t="s">
        <v>10</v>
      </c>
      <c r="W32" s="465"/>
      <c r="X32" s="493">
        <f>R32*100+U32</f>
        <v>0</v>
      </c>
      <c r="Y32" s="495">
        <f>T32*100+W32</f>
        <v>0</v>
      </c>
      <c r="Z32" s="467"/>
      <c r="AA32" s="251"/>
      <c r="AB32" s="252"/>
      <c r="AC32" s="545"/>
      <c r="AD32" s="545"/>
      <c r="AE32" s="545"/>
      <c r="AF32" s="545"/>
      <c r="AG32" s="545"/>
      <c r="AH32" s="479"/>
      <c r="AI32" s="479"/>
      <c r="AJ32" s="479"/>
      <c r="AK32" s="479"/>
      <c r="AL32" s="479"/>
      <c r="AM32" s="479"/>
      <c r="AN32" s="479"/>
      <c r="AO32" s="253"/>
      <c r="AP32" s="254"/>
      <c r="AQ32" s="546"/>
      <c r="AR32" s="479"/>
      <c r="AS32" s="477"/>
      <c r="AT32" s="546"/>
      <c r="AU32" s="479"/>
      <c r="AV32" s="486"/>
    </row>
    <row r="33" spans="1:48" ht="15" customHeight="1" thickBot="1">
      <c r="A33" s="470"/>
      <c r="B33" s="249"/>
      <c r="C33" s="248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249"/>
      <c r="Q33" s="238" t="s">
        <v>155</v>
      </c>
      <c r="R33" s="474"/>
      <c r="S33" s="476"/>
      <c r="T33" s="472"/>
      <c r="U33" s="474"/>
      <c r="V33" s="476"/>
      <c r="W33" s="466"/>
      <c r="X33" s="493"/>
      <c r="Y33" s="495"/>
      <c r="Z33" s="468"/>
      <c r="AA33" s="255"/>
      <c r="AB33" s="256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255"/>
      <c r="AP33" s="257"/>
      <c r="AQ33" s="547"/>
      <c r="AR33" s="480"/>
      <c r="AS33" s="478"/>
      <c r="AT33" s="547"/>
      <c r="AU33" s="480"/>
      <c r="AV33" s="487"/>
    </row>
    <row r="34" spans="1:48" ht="19.5" customHeight="1">
      <c r="A34" s="239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39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39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</row>
    <row r="35" spans="1:48" ht="20.25">
      <c r="A35" s="464" t="s">
        <v>32</v>
      </c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</row>
    <row r="36" spans="1:48" ht="19.5" customHeight="1" thickBot="1">
      <c r="A36" s="214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4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4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</row>
    <row r="37" spans="1:49" ht="15" customHeight="1">
      <c r="A37" s="449" t="s">
        <v>38</v>
      </c>
      <c r="B37" s="450"/>
      <c r="C37" s="453">
        <f>IF(X32=Y32,,IF(X32&gt;Y32,D32,J32))</f>
        <v>0</v>
      </c>
      <c r="D37" s="454"/>
      <c r="E37" s="454"/>
      <c r="F37" s="454"/>
      <c r="G37" s="454"/>
      <c r="H37" s="454"/>
      <c r="I37" s="454"/>
      <c r="J37" s="454"/>
      <c r="K37" s="455"/>
      <c r="L37" s="449" t="s">
        <v>39</v>
      </c>
      <c r="M37" s="450"/>
      <c r="N37" s="453">
        <f>IF(X32=Y32,,IF(X32&lt;Y32,D32,J32))</f>
        <v>0</v>
      </c>
      <c r="O37" s="454"/>
      <c r="P37" s="454"/>
      <c r="Q37" s="454"/>
      <c r="R37" s="454"/>
      <c r="S37" s="454"/>
      <c r="T37" s="454"/>
      <c r="U37" s="454"/>
      <c r="V37" s="454"/>
      <c r="W37" s="455"/>
      <c r="X37" s="227"/>
      <c r="Y37" s="227"/>
      <c r="Z37" s="449" t="s">
        <v>40</v>
      </c>
      <c r="AA37" s="450"/>
      <c r="AB37" s="453">
        <f>IF(X30=Y30,,IF(X30&gt;Y30,D30,J30))</f>
        <v>0</v>
      </c>
      <c r="AC37" s="459"/>
      <c r="AD37" s="459"/>
      <c r="AE37" s="459"/>
      <c r="AF37" s="459"/>
      <c r="AG37" s="459"/>
      <c r="AH37" s="459"/>
      <c r="AI37" s="459"/>
      <c r="AJ37" s="460"/>
      <c r="AK37" s="449" t="s">
        <v>41</v>
      </c>
      <c r="AL37" s="450"/>
      <c r="AM37" s="453">
        <f>IF(X30=Y30,,IF(X30&lt;Y30,D30,J30))</f>
        <v>0</v>
      </c>
      <c r="AN37" s="459"/>
      <c r="AO37" s="459"/>
      <c r="AP37" s="459"/>
      <c r="AQ37" s="459"/>
      <c r="AR37" s="459"/>
      <c r="AS37" s="459"/>
      <c r="AT37" s="459"/>
      <c r="AU37" s="459"/>
      <c r="AV37" s="460"/>
      <c r="AW37" s="44"/>
    </row>
    <row r="38" spans="1:49" ht="15" customHeight="1" thickBot="1">
      <c r="A38" s="451"/>
      <c r="B38" s="452"/>
      <c r="C38" s="456"/>
      <c r="D38" s="457"/>
      <c r="E38" s="457"/>
      <c r="F38" s="457"/>
      <c r="G38" s="457"/>
      <c r="H38" s="457"/>
      <c r="I38" s="457"/>
      <c r="J38" s="457"/>
      <c r="K38" s="458"/>
      <c r="L38" s="451"/>
      <c r="M38" s="452"/>
      <c r="N38" s="456"/>
      <c r="O38" s="457"/>
      <c r="P38" s="457"/>
      <c r="Q38" s="457"/>
      <c r="R38" s="457"/>
      <c r="S38" s="457"/>
      <c r="T38" s="457"/>
      <c r="U38" s="457"/>
      <c r="V38" s="457"/>
      <c r="W38" s="458"/>
      <c r="X38" s="230"/>
      <c r="Y38" s="233"/>
      <c r="Z38" s="451"/>
      <c r="AA38" s="452"/>
      <c r="AB38" s="461"/>
      <c r="AC38" s="462"/>
      <c r="AD38" s="462"/>
      <c r="AE38" s="462"/>
      <c r="AF38" s="462"/>
      <c r="AG38" s="462"/>
      <c r="AH38" s="462"/>
      <c r="AI38" s="462"/>
      <c r="AJ38" s="463"/>
      <c r="AK38" s="451"/>
      <c r="AL38" s="452"/>
      <c r="AM38" s="461"/>
      <c r="AN38" s="462"/>
      <c r="AO38" s="462"/>
      <c r="AP38" s="462"/>
      <c r="AQ38" s="462"/>
      <c r="AR38" s="462"/>
      <c r="AS38" s="462"/>
      <c r="AT38" s="462"/>
      <c r="AU38" s="462"/>
      <c r="AV38" s="463"/>
      <c r="AW38" s="44"/>
    </row>
    <row r="39" spans="1:48" ht="15" customHeight="1">
      <c r="A39" s="449" t="s">
        <v>42</v>
      </c>
      <c r="B39" s="450"/>
      <c r="C39" s="453">
        <f>IF(AW30=AX30,,IF(AW30&gt;AX30,AC30,AI30))</f>
        <v>0</v>
      </c>
      <c r="D39" s="454"/>
      <c r="E39" s="454"/>
      <c r="F39" s="454"/>
      <c r="G39" s="454"/>
      <c r="H39" s="454"/>
      <c r="I39" s="454"/>
      <c r="J39" s="454"/>
      <c r="K39" s="455"/>
      <c r="L39" s="449" t="s">
        <v>43</v>
      </c>
      <c r="M39" s="450"/>
      <c r="N39" s="453">
        <f>IF(AW30=AX30,,IF(AW30&lt;AX30,AC30,AI30))</f>
        <v>0</v>
      </c>
      <c r="O39" s="454"/>
      <c r="P39" s="454"/>
      <c r="Q39" s="454"/>
      <c r="R39" s="454"/>
      <c r="S39" s="454"/>
      <c r="T39" s="454"/>
      <c r="U39" s="454"/>
      <c r="V39" s="454"/>
      <c r="W39" s="455"/>
      <c r="X39" s="218"/>
      <c r="Y39" s="218"/>
      <c r="Z39" s="443"/>
      <c r="AA39" s="444"/>
      <c r="AB39" s="444"/>
      <c r="AC39" s="444"/>
      <c r="AD39" s="444"/>
      <c r="AE39" s="444"/>
      <c r="AF39" s="444"/>
      <c r="AG39" s="444"/>
      <c r="AH39" s="444"/>
      <c r="AI39" s="444"/>
      <c r="AJ39" s="444"/>
      <c r="AK39" s="444"/>
      <c r="AL39" s="444"/>
      <c r="AM39" s="444"/>
      <c r="AN39" s="444"/>
      <c r="AO39" s="444"/>
      <c r="AP39" s="444"/>
      <c r="AQ39" s="444"/>
      <c r="AR39" s="444"/>
      <c r="AS39" s="444"/>
      <c r="AT39" s="444"/>
      <c r="AU39" s="444"/>
      <c r="AV39" s="445"/>
    </row>
    <row r="40" spans="1:48" ht="15" customHeight="1" thickBot="1">
      <c r="A40" s="451"/>
      <c r="B40" s="452"/>
      <c r="C40" s="456"/>
      <c r="D40" s="457"/>
      <c r="E40" s="457"/>
      <c r="F40" s="457"/>
      <c r="G40" s="457"/>
      <c r="H40" s="457"/>
      <c r="I40" s="457"/>
      <c r="J40" s="457"/>
      <c r="K40" s="458"/>
      <c r="L40" s="451"/>
      <c r="M40" s="452"/>
      <c r="N40" s="456"/>
      <c r="O40" s="457"/>
      <c r="P40" s="457"/>
      <c r="Q40" s="457"/>
      <c r="R40" s="457"/>
      <c r="S40" s="457"/>
      <c r="T40" s="457"/>
      <c r="U40" s="457"/>
      <c r="V40" s="457"/>
      <c r="W40" s="458"/>
      <c r="X40" s="248"/>
      <c r="Y40" s="248"/>
      <c r="Z40" s="446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8"/>
    </row>
    <row r="41" spans="1:48" ht="12.75">
      <c r="A41" s="46"/>
      <c r="B41" s="45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3"/>
      <c r="Q41" s="46"/>
      <c r="R41" s="45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3"/>
      <c r="AH41" s="46"/>
      <c r="AI41" s="45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</row>
    <row r="42" spans="1:48" ht="12.75">
      <c r="A42" s="45"/>
      <c r="B42" s="45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3"/>
      <c r="Q42" s="48"/>
      <c r="R42" s="48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50"/>
      <c r="AH42" s="45"/>
      <c r="AI42" s="45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</row>
    <row r="43" spans="1:33" ht="12.7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51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</row>
    <row r="44" spans="17:33" ht="12.75">
      <c r="Q44" s="53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</row>
    <row r="45" spans="17:33" ht="12.75">
      <c r="Q45" s="53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</row>
    <row r="46" spans="17:33" ht="12.75">
      <c r="Q46" s="53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</row>
    <row r="47" spans="17:33" ht="12.75">
      <c r="Q47" s="53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</row>
    <row r="48" spans="17:33" ht="12.75">
      <c r="Q48" s="53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</row>
    <row r="49" spans="17:33" ht="12.75">
      <c r="Q49" s="53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</row>
  </sheetData>
  <sheetProtection password="F7DB" sheet="1" selectLockedCells="1"/>
  <mergeCells count="209">
    <mergeCell ref="AT32:AT33"/>
    <mergeCell ref="AR24:AR25"/>
    <mergeCell ref="X32:X33"/>
    <mergeCell ref="Y32:Y33"/>
    <mergeCell ref="X24:X25"/>
    <mergeCell ref="Y24:Y25"/>
    <mergeCell ref="AQ29:AS29"/>
    <mergeCell ref="A27:AV27"/>
    <mergeCell ref="AT29:AV29"/>
    <mergeCell ref="R29:T29"/>
    <mergeCell ref="AW30:AW31"/>
    <mergeCell ref="AX30:AX31"/>
    <mergeCell ref="AC32:AG33"/>
    <mergeCell ref="AH32:AH33"/>
    <mergeCell ref="AV30:AV31"/>
    <mergeCell ref="AT30:AT31"/>
    <mergeCell ref="AU30:AU31"/>
    <mergeCell ref="AQ32:AQ33"/>
    <mergeCell ref="AI32:AN33"/>
    <mergeCell ref="AR32:AR33"/>
    <mergeCell ref="AW22:AW23"/>
    <mergeCell ref="AX22:AX23"/>
    <mergeCell ref="AW24:AW25"/>
    <mergeCell ref="AX24:AX25"/>
    <mergeCell ref="AV24:AV25"/>
    <mergeCell ref="AS24:AS25"/>
    <mergeCell ref="AT24:AT25"/>
    <mergeCell ref="AU24:AU25"/>
    <mergeCell ref="AV22:AV23"/>
    <mergeCell ref="AT22:AT23"/>
    <mergeCell ref="A3:T3"/>
    <mergeCell ref="U3:W3"/>
    <mergeCell ref="X3:AP3"/>
    <mergeCell ref="AQ3:AV3"/>
    <mergeCell ref="A1:AV1"/>
    <mergeCell ref="A2:T2"/>
    <mergeCell ref="U2:W2"/>
    <mergeCell ref="X2:AP2"/>
    <mergeCell ref="AQ2:AV2"/>
    <mergeCell ref="AA9:AO9"/>
    <mergeCell ref="U11:W11"/>
    <mergeCell ref="Z11:AP11"/>
    <mergeCell ref="A5:AV5"/>
    <mergeCell ref="B7:P7"/>
    <mergeCell ref="R7:T7"/>
    <mergeCell ref="U7:W7"/>
    <mergeCell ref="AA7:AO7"/>
    <mergeCell ref="AQ7:AS7"/>
    <mergeCell ref="AT7:AV7"/>
    <mergeCell ref="AH12:AH13"/>
    <mergeCell ref="AI12:AO13"/>
    <mergeCell ref="S12:S13"/>
    <mergeCell ref="B10:P10"/>
    <mergeCell ref="AA10:AO10"/>
    <mergeCell ref="B8:P8"/>
    <mergeCell ref="A11:Q11"/>
    <mergeCell ref="R11:T11"/>
    <mergeCell ref="AA8:AO8"/>
    <mergeCell ref="B9:P9"/>
    <mergeCell ref="AS14:AS15"/>
    <mergeCell ref="AU14:AU15"/>
    <mergeCell ref="AT14:AT15"/>
    <mergeCell ref="AR14:AR15"/>
    <mergeCell ref="AQ14:AQ15"/>
    <mergeCell ref="W12:W13"/>
    <mergeCell ref="AT12:AT13"/>
    <mergeCell ref="AQ12:AQ13"/>
    <mergeCell ref="AR12:AR13"/>
    <mergeCell ref="AA12:AG13"/>
    <mergeCell ref="AQ16:AQ17"/>
    <mergeCell ref="AI14:AO15"/>
    <mergeCell ref="W14:W15"/>
    <mergeCell ref="AA14:AG15"/>
    <mergeCell ref="AH14:AH15"/>
    <mergeCell ref="AT11:AV11"/>
    <mergeCell ref="AV12:AV13"/>
    <mergeCell ref="AQ11:AS11"/>
    <mergeCell ref="AU12:AU13"/>
    <mergeCell ref="AV14:AV15"/>
    <mergeCell ref="AT16:AT17"/>
    <mergeCell ref="T12:T13"/>
    <mergeCell ref="U12:U13"/>
    <mergeCell ref="V12:V13"/>
    <mergeCell ref="I16:I17"/>
    <mergeCell ref="J16:P17"/>
    <mergeCell ref="U14:U15"/>
    <mergeCell ref="R14:R15"/>
    <mergeCell ref="AS12:AS13"/>
    <mergeCell ref="AI16:AO17"/>
    <mergeCell ref="B12:H13"/>
    <mergeCell ref="I12:I13"/>
    <mergeCell ref="J12:P13"/>
    <mergeCell ref="B14:H15"/>
    <mergeCell ref="I14:I15"/>
    <mergeCell ref="S14:S15"/>
    <mergeCell ref="J14:P15"/>
    <mergeCell ref="R12:R13"/>
    <mergeCell ref="T14:T15"/>
    <mergeCell ref="V14:V15"/>
    <mergeCell ref="AI22:AN23"/>
    <mergeCell ref="AQ22:AQ23"/>
    <mergeCell ref="AR22:AR23"/>
    <mergeCell ref="AS22:AS23"/>
    <mergeCell ref="T22:T23"/>
    <mergeCell ref="U22:U23"/>
    <mergeCell ref="V22:V23"/>
    <mergeCell ref="W22:W23"/>
    <mergeCell ref="AV16:AV17"/>
    <mergeCell ref="AA21:AP21"/>
    <mergeCell ref="R16:R17"/>
    <mergeCell ref="AS16:AS17"/>
    <mergeCell ref="AH16:AH17"/>
    <mergeCell ref="AU22:AU23"/>
    <mergeCell ref="AQ21:AS21"/>
    <mergeCell ref="AT21:AV21"/>
    <mergeCell ref="R21:T21"/>
    <mergeCell ref="U21:W21"/>
    <mergeCell ref="A22:A23"/>
    <mergeCell ref="C22:H23"/>
    <mergeCell ref="I22:I23"/>
    <mergeCell ref="J22:O23"/>
    <mergeCell ref="AH22:AH23"/>
    <mergeCell ref="AU16:AU17"/>
    <mergeCell ref="B16:H17"/>
    <mergeCell ref="B21:Q21"/>
    <mergeCell ref="U16:U17"/>
    <mergeCell ref="A19:AV19"/>
    <mergeCell ref="U24:U25"/>
    <mergeCell ref="R22:R23"/>
    <mergeCell ref="S22:S23"/>
    <mergeCell ref="Y22:Y23"/>
    <mergeCell ref="AR16:AR17"/>
    <mergeCell ref="T16:T17"/>
    <mergeCell ref="S16:S17"/>
    <mergeCell ref="V16:V17"/>
    <mergeCell ref="W16:W17"/>
    <mergeCell ref="AA16:AG17"/>
    <mergeCell ref="W24:W25"/>
    <mergeCell ref="AH24:AH25"/>
    <mergeCell ref="AI24:AN25"/>
    <mergeCell ref="V24:V25"/>
    <mergeCell ref="B29:Q29"/>
    <mergeCell ref="Z22:Z23"/>
    <mergeCell ref="AB22:AG23"/>
    <mergeCell ref="X22:X23"/>
    <mergeCell ref="U29:W29"/>
    <mergeCell ref="AA29:AP29"/>
    <mergeCell ref="AQ24:AQ25"/>
    <mergeCell ref="A24:A25"/>
    <mergeCell ref="C24:H25"/>
    <mergeCell ref="Z24:Z25"/>
    <mergeCell ref="AB24:AG25"/>
    <mergeCell ref="J24:O25"/>
    <mergeCell ref="R24:R25"/>
    <mergeCell ref="S24:S25"/>
    <mergeCell ref="T24:T25"/>
    <mergeCell ref="I24:I25"/>
    <mergeCell ref="A30:A31"/>
    <mergeCell ref="B30:C30"/>
    <mergeCell ref="D30:H31"/>
    <mergeCell ref="I30:I31"/>
    <mergeCell ref="S30:S31"/>
    <mergeCell ref="J30:O31"/>
    <mergeCell ref="P30:Q30"/>
    <mergeCell ref="R30:R31"/>
    <mergeCell ref="AS30:AS31"/>
    <mergeCell ref="X30:X31"/>
    <mergeCell ref="AI30:AN31"/>
    <mergeCell ref="AA30:AB30"/>
    <mergeCell ref="Y30:Y31"/>
    <mergeCell ref="AQ30:AQ31"/>
    <mergeCell ref="AR30:AR31"/>
    <mergeCell ref="T30:T31"/>
    <mergeCell ref="U30:U31"/>
    <mergeCell ref="V30:V31"/>
    <mergeCell ref="AO30:AP30"/>
    <mergeCell ref="Z30:Z31"/>
    <mergeCell ref="W30:W31"/>
    <mergeCell ref="AC30:AG31"/>
    <mergeCell ref="AH30:AH31"/>
    <mergeCell ref="AS32:AS33"/>
    <mergeCell ref="AU32:AU33"/>
    <mergeCell ref="AM37:AV38"/>
    <mergeCell ref="B32:C32"/>
    <mergeCell ref="D32:H33"/>
    <mergeCell ref="I32:I33"/>
    <mergeCell ref="J32:O33"/>
    <mergeCell ref="N37:W38"/>
    <mergeCell ref="AV32:AV33"/>
    <mergeCell ref="V32:V33"/>
    <mergeCell ref="A35:AV35"/>
    <mergeCell ref="L39:M40"/>
    <mergeCell ref="W32:W33"/>
    <mergeCell ref="Z32:Z33"/>
    <mergeCell ref="A32:A33"/>
    <mergeCell ref="T32:T33"/>
    <mergeCell ref="U32:U33"/>
    <mergeCell ref="S32:S33"/>
    <mergeCell ref="R32:R33"/>
    <mergeCell ref="N39:W40"/>
    <mergeCell ref="Z39:AV40"/>
    <mergeCell ref="A37:B38"/>
    <mergeCell ref="C37:K38"/>
    <mergeCell ref="L37:M38"/>
    <mergeCell ref="Z37:AA38"/>
    <mergeCell ref="AB37:AJ38"/>
    <mergeCell ref="AK37:AL38"/>
    <mergeCell ref="A39:B40"/>
    <mergeCell ref="C39:K40"/>
  </mergeCells>
  <dataValidations count="3">
    <dataValidation allowBlank="1" showErrorMessage="1" sqref="AV26:AV29 AM39:AV65536 AS26:AT29 R18:R21 AQ26:AQ29 W26:W29 R11 T26:U29 R26:R29 AV18:AV21 AS18:AT21 AQ18:AQ21 W18:W21 X11:Y22 AV11 AS11:AT11 AQ11 T18:U21 W11 T11:U11 N41:W65536 AV1:AW7 AS1:AT7 AQ1:AQ7 W1:Y7 T1:U7 R1:R7 A1:B65536 C41:K65536 C1:K36 L1:M65536 N1:Q36 S1:S36 V1:V36 T34:U36 W34:W36 R34:R36 Z1:AA65536 AB39:AJ65536 AB1:AJ36 AK1:AL65536 AM1:AP36 AR1:AR36 AQ32:AQ36 AS32:AT36 AU1:AU36 AV32:AV36 AW24:AX24 AW32:AX65536 AW11:AW22 AY1:IV65536 AX1:AX22 X26:Y30 X24:Y24 X34:Y65536 X32:Y32 AW26:AX30"/>
    <dataValidation type="whole" allowBlank="1" showInputMessage="1" showErrorMessage="1" promptTitle="Achtung" prompt="Bitte nur Zahlen eingeben" errorTitle="Achtung Leute" error="Bitte nur Zahlen von bis 200 eingeben" sqref="R12:R17 T12:U17 W12:W17 AQ12:AQ17 AS12:AT17 AV12:AV17 R22:R25 T22:U25 W22:W25 AQ22:AQ25 AS22:AT25 AV22:AV25 R30:R33 T30:U33 AV30:AV31 AQ30:AQ31 AS30:AT31">
      <formula1>0</formula1>
      <formula2>200</formula2>
    </dataValidation>
    <dataValidation allowBlank="1" showInputMessage="1" showErrorMessage="1" prompt="Feld wird automatisch berechnet." sqref="R8:R10 T8:U10 W8:W10 W30:W33 AS8:AT10 AV8:AV10 C37:K40 N37:W40 AB37:AJ38 AM37:AV38 AQ8:AQ10"/>
  </dataValidation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AX60"/>
  <sheetViews>
    <sheetView zoomScalePageLayoutView="0" workbookViewId="0" topLeftCell="A1">
      <selection activeCell="A3" sqref="A3:T3"/>
    </sheetView>
  </sheetViews>
  <sheetFormatPr defaultColWidth="11.421875" defaultRowHeight="12.75"/>
  <cols>
    <col min="1" max="1" width="2.7109375" style="91" customWidth="1"/>
    <col min="2" max="2" width="2.7109375" style="90" customWidth="1"/>
    <col min="3" max="3" width="3.00390625" style="90" customWidth="1"/>
    <col min="4" max="16" width="2.7109375" style="90" customWidth="1"/>
    <col min="17" max="17" width="3.140625" style="91" customWidth="1"/>
    <col min="18" max="18" width="3.140625" style="90" bestFit="1" customWidth="1"/>
    <col min="19" max="19" width="2.140625" style="90" bestFit="1" customWidth="1"/>
    <col min="20" max="20" width="3.00390625" style="90" bestFit="1" customWidth="1"/>
    <col min="21" max="21" width="4.140625" style="90" bestFit="1" customWidth="1"/>
    <col min="22" max="22" width="2.140625" style="90" bestFit="1" customWidth="1"/>
    <col min="23" max="23" width="4.00390625" style="90" customWidth="1"/>
    <col min="24" max="25" width="6.00390625" style="90" hidden="1" customWidth="1"/>
    <col min="26" max="33" width="2.7109375" style="90" customWidth="1"/>
    <col min="34" max="34" width="2.7109375" style="91" customWidth="1"/>
    <col min="35" max="41" width="2.7109375" style="90" customWidth="1"/>
    <col min="42" max="42" width="3.140625" style="90" customWidth="1"/>
    <col min="43" max="43" width="3.00390625" style="90" bestFit="1" customWidth="1"/>
    <col min="44" max="44" width="1.57421875" style="90" bestFit="1" customWidth="1"/>
    <col min="45" max="45" width="3.00390625" style="90" bestFit="1" customWidth="1"/>
    <col min="46" max="46" width="4.00390625" style="90" bestFit="1" customWidth="1"/>
    <col min="47" max="47" width="1.57421875" style="90" customWidth="1"/>
    <col min="48" max="48" width="4.00390625" style="90" bestFit="1" customWidth="1"/>
    <col min="49" max="50" width="6.00390625" style="90" hidden="1" customWidth="1"/>
    <col min="51" max="86" width="2.7109375" style="90" customWidth="1"/>
    <col min="87" max="16384" width="11.421875" style="90" customWidth="1"/>
  </cols>
  <sheetData>
    <row r="1" spans="1:48" ht="24" customHeight="1" thickBot="1">
      <c r="A1" s="633" t="s">
        <v>82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634"/>
      <c r="AM1" s="634"/>
      <c r="AN1" s="634"/>
      <c r="AO1" s="634"/>
      <c r="AP1" s="634"/>
      <c r="AQ1" s="634"/>
      <c r="AR1" s="634"/>
      <c r="AS1" s="634"/>
      <c r="AT1" s="634"/>
      <c r="AU1" s="634"/>
      <c r="AV1" s="634"/>
    </row>
    <row r="2" spans="1:48" ht="12.75">
      <c r="A2" s="635" t="s">
        <v>1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7"/>
      <c r="U2" s="635" t="s">
        <v>2</v>
      </c>
      <c r="V2" s="636"/>
      <c r="W2" s="637"/>
      <c r="X2" s="635" t="s">
        <v>3</v>
      </c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  <c r="AO2" s="636"/>
      <c r="AP2" s="637"/>
      <c r="AQ2" s="635" t="s">
        <v>4</v>
      </c>
      <c r="AR2" s="636"/>
      <c r="AS2" s="636"/>
      <c r="AT2" s="636"/>
      <c r="AU2" s="636"/>
      <c r="AV2" s="637"/>
    </row>
    <row r="3" spans="1:48" ht="30" customHeight="1" thickBot="1">
      <c r="A3" s="645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7"/>
      <c r="U3" s="645"/>
      <c r="V3" s="646"/>
      <c r="W3" s="647"/>
      <c r="X3" s="645"/>
      <c r="Y3" s="646"/>
      <c r="Z3" s="646"/>
      <c r="AA3" s="646"/>
      <c r="AB3" s="646"/>
      <c r="AC3" s="646"/>
      <c r="AD3" s="646"/>
      <c r="AE3" s="646"/>
      <c r="AF3" s="646"/>
      <c r="AG3" s="646"/>
      <c r="AH3" s="646"/>
      <c r="AI3" s="646"/>
      <c r="AJ3" s="646"/>
      <c r="AK3" s="646"/>
      <c r="AL3" s="646"/>
      <c r="AM3" s="646"/>
      <c r="AN3" s="646"/>
      <c r="AO3" s="646"/>
      <c r="AP3" s="647"/>
      <c r="AQ3" s="537">
        <f ca="1">TODAY()</f>
        <v>43499</v>
      </c>
      <c r="AR3" s="538"/>
      <c r="AS3" s="538"/>
      <c r="AT3" s="538"/>
      <c r="AU3" s="538"/>
      <c r="AV3" s="539"/>
    </row>
    <row r="4" ht="19.5" customHeight="1"/>
    <row r="5" spans="1:48" ht="20.25">
      <c r="A5" s="569" t="s">
        <v>83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69"/>
      <c r="AJ5" s="569"/>
      <c r="AK5" s="569"/>
      <c r="AL5" s="569"/>
      <c r="AM5" s="569"/>
      <c r="AN5" s="569"/>
      <c r="AO5" s="569"/>
      <c r="AP5" s="569"/>
      <c r="AQ5" s="569"/>
      <c r="AR5" s="569"/>
      <c r="AS5" s="569"/>
      <c r="AT5" s="569"/>
      <c r="AU5" s="569"/>
      <c r="AV5" s="569"/>
    </row>
    <row r="6" ht="19.5" customHeight="1" thickBot="1"/>
    <row r="7" spans="1:48" s="95" customFormat="1" ht="30" customHeight="1">
      <c r="A7" s="92" t="s">
        <v>34</v>
      </c>
      <c r="B7" s="622" t="s">
        <v>5</v>
      </c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93" t="s">
        <v>35</v>
      </c>
      <c r="R7" s="623" t="s">
        <v>6</v>
      </c>
      <c r="S7" s="623"/>
      <c r="T7" s="623"/>
      <c r="U7" s="623" t="s">
        <v>7</v>
      </c>
      <c r="V7" s="623"/>
      <c r="W7" s="624"/>
      <c r="X7" s="94"/>
      <c r="Y7" s="94"/>
      <c r="Z7" s="92" t="s">
        <v>34</v>
      </c>
      <c r="AA7" s="622" t="s">
        <v>8</v>
      </c>
      <c r="AB7" s="622"/>
      <c r="AC7" s="622"/>
      <c r="AD7" s="622"/>
      <c r="AE7" s="622"/>
      <c r="AF7" s="622"/>
      <c r="AG7" s="622"/>
      <c r="AH7" s="622"/>
      <c r="AI7" s="622"/>
      <c r="AJ7" s="622"/>
      <c r="AK7" s="622"/>
      <c r="AL7" s="622"/>
      <c r="AM7" s="622"/>
      <c r="AN7" s="622"/>
      <c r="AO7" s="622"/>
      <c r="AP7" s="93" t="s">
        <v>35</v>
      </c>
      <c r="AQ7" s="623" t="s">
        <v>6</v>
      </c>
      <c r="AR7" s="623"/>
      <c r="AS7" s="623"/>
      <c r="AT7" s="623" t="s">
        <v>7</v>
      </c>
      <c r="AU7" s="623"/>
      <c r="AV7" s="624"/>
    </row>
    <row r="8" spans="1:49" ht="30" customHeight="1">
      <c r="A8" s="96">
        <v>1</v>
      </c>
      <c r="B8" s="643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97">
        <f>RANK(X8,$X$8:$X$11)</f>
        <v>1</v>
      </c>
      <c r="R8" s="97">
        <f>R13+R17+R23</f>
        <v>0</v>
      </c>
      <c r="S8" s="98" t="s">
        <v>10</v>
      </c>
      <c r="T8" s="99">
        <f>T13+T17+T23</f>
        <v>0</v>
      </c>
      <c r="U8" s="97">
        <f>U13+U17+U23</f>
        <v>0</v>
      </c>
      <c r="V8" s="98" t="s">
        <v>10</v>
      </c>
      <c r="W8" s="99">
        <f>W13+W17+W23</f>
        <v>0</v>
      </c>
      <c r="X8" s="210">
        <f>(R8-T8)*10000000+R8*1000000+(U8-W8)*1000+U8</f>
        <v>0</v>
      </c>
      <c r="Y8" s="95"/>
      <c r="Z8" s="96">
        <v>1</v>
      </c>
      <c r="AA8" s="638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97">
        <f>RANK(AW8,$AW$8:$AW$10)</f>
        <v>1</v>
      </c>
      <c r="AQ8" s="97">
        <f>AQ13+AQ17</f>
        <v>0</v>
      </c>
      <c r="AR8" s="98" t="s">
        <v>10</v>
      </c>
      <c r="AS8" s="99">
        <f>AS13+AS17</f>
        <v>0</v>
      </c>
      <c r="AT8" s="97">
        <f>AT13+AT17</f>
        <v>0</v>
      </c>
      <c r="AU8" s="98" t="s">
        <v>10</v>
      </c>
      <c r="AV8" s="99">
        <f>AV13+AV17</f>
        <v>0</v>
      </c>
      <c r="AW8" s="210">
        <f>(AQ8-AS8)*10000000+AQ8*1000000+(AT8-AV8)*1000+AT8</f>
        <v>0</v>
      </c>
    </row>
    <row r="9" spans="1:49" ht="30" customHeight="1">
      <c r="A9" s="96">
        <v>2</v>
      </c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97">
        <f>RANK(X9,$X$8:$X$11)</f>
        <v>1</v>
      </c>
      <c r="R9" s="97">
        <f>R15+R19+T23</f>
        <v>0</v>
      </c>
      <c r="S9" s="98" t="s">
        <v>10</v>
      </c>
      <c r="T9" s="99">
        <f>T15+T19+R23</f>
        <v>0</v>
      </c>
      <c r="U9" s="97">
        <f>U15+U19+W23</f>
        <v>0</v>
      </c>
      <c r="V9" s="98" t="s">
        <v>10</v>
      </c>
      <c r="W9" s="99">
        <f>W15+W19+U23</f>
        <v>0</v>
      </c>
      <c r="X9" s="210">
        <f>(R9-T9)*10000000+R9*1000000+(U9-W9)*1000+U9</f>
        <v>0</v>
      </c>
      <c r="Y9" s="95"/>
      <c r="Z9" s="96">
        <v>2</v>
      </c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97">
        <f>RANK(AW9,$AW$8:$AW$10)</f>
        <v>1</v>
      </c>
      <c r="AQ9" s="97">
        <f>AQ15+AS17</f>
        <v>0</v>
      </c>
      <c r="AR9" s="98" t="s">
        <v>10</v>
      </c>
      <c r="AS9" s="99">
        <f>AS15+AQ17</f>
        <v>0</v>
      </c>
      <c r="AT9" s="97">
        <f>AT15+AV17</f>
        <v>0</v>
      </c>
      <c r="AU9" s="98" t="s">
        <v>10</v>
      </c>
      <c r="AV9" s="99">
        <f>AV15+AT17</f>
        <v>0</v>
      </c>
      <c r="AW9" s="210">
        <f>(AQ9-AS9)*10000000+AQ9*1000000+(AT9-AV9)*1000+AT9</f>
        <v>0</v>
      </c>
    </row>
    <row r="10" spans="1:49" ht="30" customHeight="1">
      <c r="A10" s="96">
        <v>3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97">
        <f>RANK(X10,$X$8:$X$11)</f>
        <v>1</v>
      </c>
      <c r="R10" s="97">
        <f>T15+T17+R21</f>
        <v>0</v>
      </c>
      <c r="S10" s="98" t="s">
        <v>10</v>
      </c>
      <c r="T10" s="99">
        <f>R15+R17+T21</f>
        <v>0</v>
      </c>
      <c r="U10" s="97">
        <f>W15+W17+U21</f>
        <v>0</v>
      </c>
      <c r="V10" s="98" t="s">
        <v>10</v>
      </c>
      <c r="W10" s="99">
        <f>U15+U17+W21</f>
        <v>0</v>
      </c>
      <c r="X10" s="210">
        <f>(R10-T10)*10000000+R10*1000000+(U10-W10)*1000+U10</f>
        <v>0</v>
      </c>
      <c r="Y10" s="95"/>
      <c r="Z10" s="96">
        <v>3</v>
      </c>
      <c r="AA10" s="638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97">
        <f>RANK(AW10,$AW$8:$AW$10)</f>
        <v>1</v>
      </c>
      <c r="AQ10" s="97">
        <f>AS13+AS15</f>
        <v>0</v>
      </c>
      <c r="AR10" s="98" t="s">
        <v>10</v>
      </c>
      <c r="AS10" s="99">
        <f>AQ13+AQ15</f>
        <v>0</v>
      </c>
      <c r="AT10" s="97">
        <f>AV13+AV15</f>
        <v>0</v>
      </c>
      <c r="AU10" s="98" t="s">
        <v>10</v>
      </c>
      <c r="AV10" s="99">
        <f>AT13+AT15</f>
        <v>0</v>
      </c>
      <c r="AW10" s="210">
        <f>(AQ10-AS10)*10000000+AQ10*1000000+(AT10-AV10)*1000+AT10</f>
        <v>0</v>
      </c>
    </row>
    <row r="11" spans="1:48" s="95" customFormat="1" ht="30" customHeight="1">
      <c r="A11" s="96">
        <v>4</v>
      </c>
      <c r="B11" s="638"/>
      <c r="C11" s="638"/>
      <c r="D11" s="638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97">
        <f>RANK(X11,$X$8:$X$11)</f>
        <v>1</v>
      </c>
      <c r="R11" s="97">
        <f>T13+T19+T21</f>
        <v>0</v>
      </c>
      <c r="S11" s="98" t="s">
        <v>10</v>
      </c>
      <c r="T11" s="99">
        <f>R13+R19+R21</f>
        <v>0</v>
      </c>
      <c r="U11" s="97">
        <f>W13+W19+W21</f>
        <v>0</v>
      </c>
      <c r="V11" s="98" t="s">
        <v>10</v>
      </c>
      <c r="W11" s="99">
        <f>U13+U19+U21</f>
        <v>0</v>
      </c>
      <c r="X11" s="210">
        <f>(R11-T11)*10000000+R11*1000000+(U11-W11)*1000+U11</f>
        <v>0</v>
      </c>
      <c r="Z11" s="96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190"/>
      <c r="AQ11" s="190"/>
      <c r="AR11" s="188"/>
      <c r="AS11" s="189"/>
      <c r="AT11" s="190"/>
      <c r="AU11" s="188"/>
      <c r="AV11" s="189"/>
    </row>
    <row r="12" spans="1:48" ht="30" customHeight="1">
      <c r="A12" s="630" t="s">
        <v>11</v>
      </c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2"/>
      <c r="R12" s="640" t="s">
        <v>6</v>
      </c>
      <c r="S12" s="628"/>
      <c r="T12" s="641"/>
      <c r="U12" s="640" t="s">
        <v>7</v>
      </c>
      <c r="V12" s="628"/>
      <c r="W12" s="642"/>
      <c r="X12" s="100"/>
      <c r="Y12" s="100"/>
      <c r="Z12" s="630" t="s">
        <v>11</v>
      </c>
      <c r="AA12" s="631"/>
      <c r="AB12" s="631"/>
      <c r="AC12" s="631"/>
      <c r="AD12" s="631"/>
      <c r="AE12" s="631"/>
      <c r="AF12" s="631"/>
      <c r="AG12" s="631"/>
      <c r="AH12" s="631"/>
      <c r="AI12" s="631"/>
      <c r="AJ12" s="631"/>
      <c r="AK12" s="631"/>
      <c r="AL12" s="631"/>
      <c r="AM12" s="631"/>
      <c r="AN12" s="631"/>
      <c r="AO12" s="631"/>
      <c r="AP12" s="632"/>
      <c r="AQ12" s="640" t="s">
        <v>6</v>
      </c>
      <c r="AR12" s="628"/>
      <c r="AS12" s="641"/>
      <c r="AT12" s="640" t="s">
        <v>7</v>
      </c>
      <c r="AU12" s="628"/>
      <c r="AV12" s="642"/>
    </row>
    <row r="13" spans="1:48" ht="15" customHeight="1">
      <c r="A13" s="101">
        <v>1</v>
      </c>
      <c r="B13" s="570">
        <f>B8</f>
        <v>0</v>
      </c>
      <c r="C13" s="570"/>
      <c r="D13" s="570"/>
      <c r="E13" s="570"/>
      <c r="F13" s="570"/>
      <c r="G13" s="570"/>
      <c r="H13" s="570"/>
      <c r="I13" s="570" t="s">
        <v>21</v>
      </c>
      <c r="J13" s="570">
        <f>B11</f>
        <v>0</v>
      </c>
      <c r="K13" s="570"/>
      <c r="L13" s="570"/>
      <c r="M13" s="570"/>
      <c r="N13" s="570"/>
      <c r="O13" s="570"/>
      <c r="P13" s="570"/>
      <c r="Q13" s="102">
        <v>4</v>
      </c>
      <c r="R13" s="579"/>
      <c r="S13" s="570" t="s">
        <v>10</v>
      </c>
      <c r="T13" s="577"/>
      <c r="U13" s="579"/>
      <c r="V13" s="570" t="s">
        <v>10</v>
      </c>
      <c r="W13" s="572"/>
      <c r="X13" s="100"/>
      <c r="Y13" s="100"/>
      <c r="Z13" s="101">
        <v>1</v>
      </c>
      <c r="AA13" s="570">
        <f>AA8</f>
        <v>0</v>
      </c>
      <c r="AB13" s="570"/>
      <c r="AC13" s="570"/>
      <c r="AD13" s="570"/>
      <c r="AE13" s="570"/>
      <c r="AF13" s="570"/>
      <c r="AG13" s="570"/>
      <c r="AH13" s="570" t="s">
        <v>21</v>
      </c>
      <c r="AI13" s="570">
        <f>AA10</f>
        <v>0</v>
      </c>
      <c r="AJ13" s="570"/>
      <c r="AK13" s="570"/>
      <c r="AL13" s="570"/>
      <c r="AM13" s="570"/>
      <c r="AN13" s="570"/>
      <c r="AO13" s="570"/>
      <c r="AP13" s="102">
        <v>3</v>
      </c>
      <c r="AQ13" s="579"/>
      <c r="AR13" s="570" t="s">
        <v>10</v>
      </c>
      <c r="AS13" s="577"/>
      <c r="AT13" s="579"/>
      <c r="AU13" s="629" t="s">
        <v>10</v>
      </c>
      <c r="AV13" s="572"/>
    </row>
    <row r="14" spans="1:48" ht="15" customHeight="1">
      <c r="A14" s="103"/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104" t="s">
        <v>129</v>
      </c>
      <c r="R14" s="592"/>
      <c r="S14" s="591"/>
      <c r="T14" s="594"/>
      <c r="U14" s="592"/>
      <c r="V14" s="591"/>
      <c r="W14" s="590"/>
      <c r="X14" s="100"/>
      <c r="Y14" s="100"/>
      <c r="Z14" s="103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104" t="s">
        <v>130</v>
      </c>
      <c r="AQ14" s="592"/>
      <c r="AR14" s="591"/>
      <c r="AS14" s="594"/>
      <c r="AT14" s="592"/>
      <c r="AU14" s="591"/>
      <c r="AV14" s="590"/>
    </row>
    <row r="15" spans="1:48" ht="15" customHeight="1">
      <c r="A15" s="101">
        <v>2</v>
      </c>
      <c r="B15" s="570">
        <f>B9</f>
        <v>0</v>
      </c>
      <c r="C15" s="570"/>
      <c r="D15" s="570"/>
      <c r="E15" s="570"/>
      <c r="F15" s="570"/>
      <c r="G15" s="570"/>
      <c r="H15" s="570"/>
      <c r="I15" s="570" t="s">
        <v>21</v>
      </c>
      <c r="J15" s="570">
        <f>B10</f>
        <v>0</v>
      </c>
      <c r="K15" s="570"/>
      <c r="L15" s="570"/>
      <c r="M15" s="570"/>
      <c r="N15" s="570"/>
      <c r="O15" s="570"/>
      <c r="P15" s="570"/>
      <c r="Q15" s="102">
        <v>3</v>
      </c>
      <c r="R15" s="579"/>
      <c r="S15" s="570" t="s">
        <v>10</v>
      </c>
      <c r="T15" s="577"/>
      <c r="U15" s="579"/>
      <c r="V15" s="570" t="s">
        <v>10</v>
      </c>
      <c r="W15" s="572"/>
      <c r="X15" s="100"/>
      <c r="Y15" s="100"/>
      <c r="Z15" s="101">
        <v>2</v>
      </c>
      <c r="AA15" s="570">
        <f>AA9</f>
        <v>0</v>
      </c>
      <c r="AB15" s="570"/>
      <c r="AC15" s="570"/>
      <c r="AD15" s="570"/>
      <c r="AE15" s="570"/>
      <c r="AF15" s="570"/>
      <c r="AG15" s="570"/>
      <c r="AH15" s="570" t="s">
        <v>21</v>
      </c>
      <c r="AI15" s="570">
        <f>AA10</f>
        <v>0</v>
      </c>
      <c r="AJ15" s="570"/>
      <c r="AK15" s="570"/>
      <c r="AL15" s="570"/>
      <c r="AM15" s="570"/>
      <c r="AN15" s="570"/>
      <c r="AO15" s="570"/>
      <c r="AP15" s="102">
        <v>3</v>
      </c>
      <c r="AQ15" s="579"/>
      <c r="AR15" s="570" t="s">
        <v>10</v>
      </c>
      <c r="AS15" s="577"/>
      <c r="AT15" s="579"/>
      <c r="AU15" s="570" t="s">
        <v>10</v>
      </c>
      <c r="AV15" s="572"/>
    </row>
    <row r="16" spans="1:48" ht="15" customHeight="1">
      <c r="A16" s="105"/>
      <c r="B16" s="591"/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106" t="s">
        <v>128</v>
      </c>
      <c r="R16" s="592"/>
      <c r="S16" s="591"/>
      <c r="T16" s="594"/>
      <c r="U16" s="592"/>
      <c r="V16" s="591"/>
      <c r="W16" s="590"/>
      <c r="X16" s="100"/>
      <c r="Y16" s="100"/>
      <c r="Z16" s="105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106" t="s">
        <v>131</v>
      </c>
      <c r="AQ16" s="592"/>
      <c r="AR16" s="591"/>
      <c r="AS16" s="594"/>
      <c r="AT16" s="592"/>
      <c r="AU16" s="591"/>
      <c r="AV16" s="590"/>
    </row>
    <row r="17" spans="1:48" ht="15" customHeight="1">
      <c r="A17" s="101">
        <v>1</v>
      </c>
      <c r="B17" s="570">
        <f>B8</f>
        <v>0</v>
      </c>
      <c r="C17" s="570"/>
      <c r="D17" s="570"/>
      <c r="E17" s="570"/>
      <c r="F17" s="570"/>
      <c r="G17" s="570"/>
      <c r="H17" s="570"/>
      <c r="I17" s="570" t="s">
        <v>21</v>
      </c>
      <c r="J17" s="570">
        <f>B10</f>
        <v>0</v>
      </c>
      <c r="K17" s="570"/>
      <c r="L17" s="570"/>
      <c r="M17" s="570"/>
      <c r="N17" s="570"/>
      <c r="O17" s="570"/>
      <c r="P17" s="570"/>
      <c r="Q17" s="102">
        <v>3</v>
      </c>
      <c r="R17" s="579"/>
      <c r="S17" s="570" t="s">
        <v>10</v>
      </c>
      <c r="T17" s="577"/>
      <c r="U17" s="579"/>
      <c r="V17" s="570" t="s">
        <v>10</v>
      </c>
      <c r="W17" s="572"/>
      <c r="X17" s="100"/>
      <c r="Y17" s="100"/>
      <c r="Z17" s="101">
        <v>1</v>
      </c>
      <c r="AA17" s="570">
        <f>AA8</f>
        <v>0</v>
      </c>
      <c r="AB17" s="570"/>
      <c r="AC17" s="570"/>
      <c r="AD17" s="570"/>
      <c r="AE17" s="570"/>
      <c r="AF17" s="570"/>
      <c r="AG17" s="570"/>
      <c r="AH17" s="570" t="s">
        <v>21</v>
      </c>
      <c r="AI17" s="570">
        <f>AA9</f>
        <v>0</v>
      </c>
      <c r="AJ17" s="570"/>
      <c r="AK17" s="570"/>
      <c r="AL17" s="570"/>
      <c r="AM17" s="570"/>
      <c r="AN17" s="570"/>
      <c r="AO17" s="570"/>
      <c r="AP17" s="102">
        <v>2</v>
      </c>
      <c r="AQ17" s="579"/>
      <c r="AR17" s="570" t="s">
        <v>10</v>
      </c>
      <c r="AS17" s="577"/>
      <c r="AT17" s="579"/>
      <c r="AU17" s="570" t="s">
        <v>10</v>
      </c>
      <c r="AV17" s="572"/>
    </row>
    <row r="18" spans="1:48" ht="15" customHeight="1">
      <c r="A18" s="105"/>
      <c r="B18" s="591"/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106" t="s">
        <v>145</v>
      </c>
      <c r="R18" s="592"/>
      <c r="S18" s="591"/>
      <c r="T18" s="594"/>
      <c r="U18" s="592"/>
      <c r="V18" s="591"/>
      <c r="W18" s="590"/>
      <c r="Z18" s="105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106" t="s">
        <v>132</v>
      </c>
      <c r="AQ18" s="592"/>
      <c r="AR18" s="591"/>
      <c r="AS18" s="594"/>
      <c r="AT18" s="592"/>
      <c r="AU18" s="591"/>
      <c r="AV18" s="590"/>
    </row>
    <row r="19" spans="1:48" ht="15" customHeight="1">
      <c r="A19" s="103">
        <v>2</v>
      </c>
      <c r="B19" s="584">
        <f>B9</f>
        <v>0</v>
      </c>
      <c r="C19" s="584"/>
      <c r="D19" s="584"/>
      <c r="E19" s="584"/>
      <c r="F19" s="584"/>
      <c r="G19" s="584"/>
      <c r="H19" s="584"/>
      <c r="I19" s="584" t="s">
        <v>21</v>
      </c>
      <c r="J19" s="584">
        <f>B11</f>
        <v>0</v>
      </c>
      <c r="K19" s="584"/>
      <c r="L19" s="584"/>
      <c r="M19" s="584"/>
      <c r="N19" s="584"/>
      <c r="O19" s="584"/>
      <c r="P19" s="584"/>
      <c r="Q19" s="104">
        <v>4</v>
      </c>
      <c r="R19" s="579"/>
      <c r="S19" s="570" t="s">
        <v>10</v>
      </c>
      <c r="T19" s="577"/>
      <c r="U19" s="579"/>
      <c r="V19" s="570" t="s">
        <v>10</v>
      </c>
      <c r="W19" s="572"/>
      <c r="X19" s="107"/>
      <c r="Y19" s="107"/>
      <c r="Z19" s="191"/>
      <c r="AA19" s="628"/>
      <c r="AB19" s="628"/>
      <c r="AC19" s="628"/>
      <c r="AD19" s="628"/>
      <c r="AE19" s="628"/>
      <c r="AF19" s="628"/>
      <c r="AG19" s="628"/>
      <c r="AH19" s="628"/>
      <c r="AI19" s="628"/>
      <c r="AJ19" s="628"/>
      <c r="AK19" s="628"/>
      <c r="AL19" s="628"/>
      <c r="AM19" s="628"/>
      <c r="AN19" s="628"/>
      <c r="AO19" s="628"/>
      <c r="AP19" s="192"/>
      <c r="AQ19" s="603"/>
      <c r="AR19" s="601"/>
      <c r="AS19" s="606"/>
      <c r="AT19" s="603"/>
      <c r="AU19" s="601"/>
      <c r="AV19" s="614"/>
    </row>
    <row r="20" spans="1:48" ht="15" customHeight="1">
      <c r="A20" s="103"/>
      <c r="B20" s="584"/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104" t="s">
        <v>129</v>
      </c>
      <c r="R20" s="592"/>
      <c r="S20" s="591"/>
      <c r="T20" s="594"/>
      <c r="U20" s="592"/>
      <c r="V20" s="591"/>
      <c r="W20" s="590"/>
      <c r="X20" s="108"/>
      <c r="Y20" s="108"/>
      <c r="Z20" s="191"/>
      <c r="AA20" s="628"/>
      <c r="AB20" s="628"/>
      <c r="AC20" s="628"/>
      <c r="AD20" s="628"/>
      <c r="AE20" s="628"/>
      <c r="AF20" s="628"/>
      <c r="AG20" s="628"/>
      <c r="AH20" s="628"/>
      <c r="AI20" s="628"/>
      <c r="AJ20" s="628"/>
      <c r="AK20" s="628"/>
      <c r="AL20" s="628"/>
      <c r="AM20" s="628"/>
      <c r="AN20" s="628"/>
      <c r="AO20" s="628"/>
      <c r="AP20" s="192"/>
      <c r="AQ20" s="604"/>
      <c r="AR20" s="602"/>
      <c r="AS20" s="607"/>
      <c r="AT20" s="604"/>
      <c r="AU20" s="602"/>
      <c r="AV20" s="615"/>
    </row>
    <row r="21" spans="1:48" s="95" customFormat="1" ht="15" customHeight="1">
      <c r="A21" s="101">
        <v>3</v>
      </c>
      <c r="B21" s="570">
        <f>B10</f>
        <v>0</v>
      </c>
      <c r="C21" s="570"/>
      <c r="D21" s="570"/>
      <c r="E21" s="570"/>
      <c r="F21" s="570"/>
      <c r="G21" s="570"/>
      <c r="H21" s="570"/>
      <c r="I21" s="570" t="s">
        <v>21</v>
      </c>
      <c r="J21" s="570">
        <f>B11</f>
        <v>0</v>
      </c>
      <c r="K21" s="570"/>
      <c r="L21" s="570"/>
      <c r="M21" s="570"/>
      <c r="N21" s="570"/>
      <c r="O21" s="570"/>
      <c r="P21" s="570"/>
      <c r="Q21" s="102">
        <v>4</v>
      </c>
      <c r="R21" s="579"/>
      <c r="S21" s="570" t="s">
        <v>10</v>
      </c>
      <c r="T21" s="577"/>
      <c r="U21" s="579"/>
      <c r="V21" s="570" t="s">
        <v>10</v>
      </c>
      <c r="W21" s="572"/>
      <c r="X21" s="94"/>
      <c r="Y21" s="94"/>
      <c r="Z21" s="193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1"/>
      <c r="AN21" s="601"/>
      <c r="AO21" s="601"/>
      <c r="AP21" s="194"/>
      <c r="AQ21" s="603"/>
      <c r="AR21" s="601"/>
      <c r="AS21" s="606"/>
      <c r="AT21" s="603"/>
      <c r="AU21" s="601"/>
      <c r="AV21" s="614"/>
    </row>
    <row r="22" spans="1:48" ht="15" customHeight="1">
      <c r="A22" s="105"/>
      <c r="B22" s="591"/>
      <c r="C22" s="591"/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Q22" s="106" t="s">
        <v>127</v>
      </c>
      <c r="R22" s="592"/>
      <c r="S22" s="591"/>
      <c r="T22" s="594"/>
      <c r="U22" s="592"/>
      <c r="V22" s="591"/>
      <c r="W22" s="590"/>
      <c r="X22" s="109" t="s">
        <v>80</v>
      </c>
      <c r="Y22" s="109"/>
      <c r="Z22" s="195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2"/>
      <c r="AL22" s="602"/>
      <c r="AM22" s="602"/>
      <c r="AN22" s="602"/>
      <c r="AO22" s="602"/>
      <c r="AP22" s="196"/>
      <c r="AQ22" s="604"/>
      <c r="AR22" s="602"/>
      <c r="AS22" s="607"/>
      <c r="AT22" s="604"/>
      <c r="AU22" s="602"/>
      <c r="AV22" s="615"/>
    </row>
    <row r="23" spans="1:48" ht="15" customHeight="1">
      <c r="A23" s="101">
        <v>1</v>
      </c>
      <c r="B23" s="570">
        <f>B8</f>
        <v>0</v>
      </c>
      <c r="C23" s="570"/>
      <c r="D23" s="570"/>
      <c r="E23" s="570"/>
      <c r="F23" s="570"/>
      <c r="G23" s="570"/>
      <c r="H23" s="570"/>
      <c r="I23" s="570" t="s">
        <v>21</v>
      </c>
      <c r="J23" s="570">
        <f>B9</f>
        <v>0</v>
      </c>
      <c r="K23" s="570"/>
      <c r="L23" s="570"/>
      <c r="M23" s="570"/>
      <c r="N23" s="570"/>
      <c r="O23" s="570"/>
      <c r="P23" s="570"/>
      <c r="Q23" s="102">
        <v>2</v>
      </c>
      <c r="R23" s="579"/>
      <c r="S23" s="570" t="s">
        <v>10</v>
      </c>
      <c r="T23" s="577"/>
      <c r="U23" s="579"/>
      <c r="V23" s="570" t="s">
        <v>10</v>
      </c>
      <c r="W23" s="572"/>
      <c r="X23" s="109"/>
      <c r="Y23" s="109"/>
      <c r="Z23" s="193"/>
      <c r="AA23" s="601"/>
      <c r="AB23" s="601"/>
      <c r="AC23" s="601"/>
      <c r="AD23" s="601"/>
      <c r="AE23" s="601"/>
      <c r="AF23" s="601"/>
      <c r="AG23" s="601"/>
      <c r="AH23" s="601"/>
      <c r="AI23" s="601"/>
      <c r="AJ23" s="601"/>
      <c r="AK23" s="601"/>
      <c r="AL23" s="601"/>
      <c r="AM23" s="601"/>
      <c r="AN23" s="601"/>
      <c r="AO23" s="601"/>
      <c r="AP23" s="194"/>
      <c r="AQ23" s="603"/>
      <c r="AR23" s="601"/>
      <c r="AS23" s="606"/>
      <c r="AT23" s="603"/>
      <c r="AU23" s="601"/>
      <c r="AV23" s="614"/>
    </row>
    <row r="24" spans="1:48" ht="15" customHeight="1" thickBot="1">
      <c r="A24" s="110" t="s">
        <v>80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111" t="s">
        <v>145</v>
      </c>
      <c r="R24" s="580"/>
      <c r="S24" s="571"/>
      <c r="T24" s="578"/>
      <c r="U24" s="620"/>
      <c r="V24" s="571"/>
      <c r="W24" s="573"/>
      <c r="X24" s="109"/>
      <c r="Y24" s="109"/>
      <c r="Z24" s="197"/>
      <c r="AA24" s="621"/>
      <c r="AB24" s="621"/>
      <c r="AC24" s="621"/>
      <c r="AD24" s="621"/>
      <c r="AE24" s="621"/>
      <c r="AF24" s="621"/>
      <c r="AG24" s="621"/>
      <c r="AH24" s="621"/>
      <c r="AI24" s="621"/>
      <c r="AJ24" s="621"/>
      <c r="AK24" s="621"/>
      <c r="AL24" s="621"/>
      <c r="AM24" s="621"/>
      <c r="AN24" s="621"/>
      <c r="AO24" s="621"/>
      <c r="AP24" s="198"/>
      <c r="AQ24" s="625"/>
      <c r="AR24" s="621"/>
      <c r="AS24" s="627"/>
      <c r="AT24" s="625"/>
      <c r="AU24" s="621"/>
      <c r="AV24" s="626"/>
    </row>
    <row r="25" spans="1:48" s="95" customFormat="1" ht="19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112"/>
      <c r="Q25" s="94"/>
      <c r="R25" s="94"/>
      <c r="S25" s="94"/>
      <c r="T25" s="94"/>
      <c r="U25" s="209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112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</row>
    <row r="26" spans="1:48" ht="20.25">
      <c r="A26" s="569" t="s">
        <v>84</v>
      </c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/>
      <c r="AJ26" s="569"/>
      <c r="AK26" s="569"/>
      <c r="AL26" s="569"/>
      <c r="AM26" s="569"/>
      <c r="AN26" s="569"/>
      <c r="AO26" s="569"/>
      <c r="AP26" s="569"/>
      <c r="AQ26" s="569"/>
      <c r="AR26" s="569"/>
      <c r="AS26" s="569"/>
      <c r="AT26" s="569"/>
      <c r="AU26" s="569"/>
      <c r="AV26" s="569"/>
    </row>
    <row r="27" spans="1:48" ht="19.5" customHeight="1" thickBot="1">
      <c r="A27" s="113"/>
      <c r="B27" s="100"/>
      <c r="C27" s="100"/>
      <c r="D27" s="100"/>
      <c r="E27" s="94"/>
      <c r="F27" s="100"/>
      <c r="G27" s="100"/>
      <c r="H27" s="100"/>
      <c r="I27" s="108"/>
      <c r="J27" s="100"/>
      <c r="K27" s="94"/>
      <c r="L27" s="100"/>
      <c r="M27" s="100"/>
      <c r="N27" s="94"/>
      <c r="O27" s="100"/>
      <c r="P27" s="108"/>
      <c r="Q27" s="113"/>
      <c r="R27" s="100"/>
      <c r="S27" s="100"/>
      <c r="T27" s="100"/>
      <c r="U27" s="94"/>
      <c r="V27" s="100"/>
      <c r="W27" s="100"/>
      <c r="X27" s="100"/>
      <c r="Y27" s="100"/>
      <c r="Z27" s="108"/>
      <c r="AA27" s="100"/>
      <c r="AB27" s="94"/>
      <c r="AC27" s="100"/>
      <c r="AD27" s="100"/>
      <c r="AE27" s="94"/>
      <c r="AF27" s="100"/>
      <c r="AG27" s="108"/>
      <c r="AH27" s="113"/>
      <c r="AI27" s="100"/>
      <c r="AJ27" s="100"/>
      <c r="AK27" s="100"/>
      <c r="AL27" s="94"/>
      <c r="AM27" s="100"/>
      <c r="AN27" s="100"/>
      <c r="AO27" s="100"/>
      <c r="AP27" s="108"/>
      <c r="AQ27" s="100"/>
      <c r="AR27" s="94"/>
      <c r="AS27" s="100"/>
      <c r="AT27" s="100"/>
      <c r="AU27" s="94"/>
      <c r="AV27" s="100"/>
    </row>
    <row r="28" spans="1:48" ht="30" customHeight="1">
      <c r="A28" s="114" t="s">
        <v>75</v>
      </c>
      <c r="B28" s="618" t="s">
        <v>11</v>
      </c>
      <c r="C28" s="622"/>
      <c r="D28" s="622"/>
      <c r="E28" s="622"/>
      <c r="F28" s="622"/>
      <c r="G28" s="622"/>
      <c r="H28" s="622"/>
      <c r="I28" s="622"/>
      <c r="J28" s="622"/>
      <c r="K28" s="622"/>
      <c r="L28" s="622"/>
      <c r="M28" s="622"/>
      <c r="N28" s="622"/>
      <c r="O28" s="622"/>
      <c r="P28" s="622"/>
      <c r="Q28" s="622"/>
      <c r="R28" s="623" t="s">
        <v>6</v>
      </c>
      <c r="S28" s="623"/>
      <c r="T28" s="623"/>
      <c r="U28" s="623" t="s">
        <v>7</v>
      </c>
      <c r="V28" s="623"/>
      <c r="W28" s="624"/>
      <c r="X28" s="100"/>
      <c r="Y28" s="100"/>
      <c r="Z28" s="114" t="s">
        <v>75</v>
      </c>
      <c r="AA28" s="617" t="s">
        <v>11</v>
      </c>
      <c r="AB28" s="617"/>
      <c r="AC28" s="617"/>
      <c r="AD28" s="617"/>
      <c r="AE28" s="617"/>
      <c r="AF28" s="617"/>
      <c r="AG28" s="617"/>
      <c r="AH28" s="617"/>
      <c r="AI28" s="617"/>
      <c r="AJ28" s="617"/>
      <c r="AK28" s="617"/>
      <c r="AL28" s="617"/>
      <c r="AM28" s="617"/>
      <c r="AN28" s="617"/>
      <c r="AO28" s="617"/>
      <c r="AP28" s="618"/>
      <c r="AQ28" s="608" t="s">
        <v>6</v>
      </c>
      <c r="AR28" s="609"/>
      <c r="AS28" s="611"/>
      <c r="AT28" s="608" t="s">
        <v>7</v>
      </c>
      <c r="AU28" s="609"/>
      <c r="AV28" s="610"/>
    </row>
    <row r="29" spans="1:50" ht="15" customHeight="1">
      <c r="A29" s="585">
        <v>1</v>
      </c>
      <c r="B29" s="115" t="s">
        <v>16</v>
      </c>
      <c r="C29" s="584">
        <f>IF(Q8=2,B8,IF(Q9=2,B9,IF(Q10=2,B10,B11)))</f>
        <v>0</v>
      </c>
      <c r="D29" s="584"/>
      <c r="E29" s="584"/>
      <c r="F29" s="584"/>
      <c r="G29" s="584"/>
      <c r="H29" s="584"/>
      <c r="I29" s="584" t="s">
        <v>21</v>
      </c>
      <c r="J29" s="584">
        <f>IF(AP8=3,AA8,IF(AP9=3,AA9,IF(AP10=3,AA10,AA11)))</f>
        <v>0</v>
      </c>
      <c r="K29" s="584"/>
      <c r="L29" s="584"/>
      <c r="M29" s="584"/>
      <c r="N29" s="584"/>
      <c r="O29" s="584"/>
      <c r="P29" s="100"/>
      <c r="Q29" s="104" t="s">
        <v>36</v>
      </c>
      <c r="R29" s="579"/>
      <c r="S29" s="570" t="s">
        <v>10</v>
      </c>
      <c r="T29" s="577"/>
      <c r="U29" s="579"/>
      <c r="V29" s="570" t="s">
        <v>10</v>
      </c>
      <c r="W29" s="572"/>
      <c r="X29" s="493">
        <f>R29*100+U29</f>
        <v>0</v>
      </c>
      <c r="Y29" s="581">
        <f>T29*100+W29</f>
        <v>0</v>
      </c>
      <c r="Z29" s="597">
        <v>2</v>
      </c>
      <c r="AA29" s="116" t="s">
        <v>37</v>
      </c>
      <c r="AB29" s="570">
        <f>IF(Q8=3,B8,IF(Q9=3,B9,IF(Q10=3,B10,B11)))</f>
        <v>0</v>
      </c>
      <c r="AC29" s="570"/>
      <c r="AD29" s="570"/>
      <c r="AE29" s="570"/>
      <c r="AF29" s="570"/>
      <c r="AG29" s="570"/>
      <c r="AH29" s="570" t="s">
        <v>21</v>
      </c>
      <c r="AI29" s="570">
        <f>IF(AP8=2,AA8,IF(AP9=2,AA9,IF(AP10=2,AA10,AA11)))</f>
        <v>0</v>
      </c>
      <c r="AJ29" s="570"/>
      <c r="AK29" s="570"/>
      <c r="AL29" s="570"/>
      <c r="AM29" s="570"/>
      <c r="AN29" s="570"/>
      <c r="AO29" s="117"/>
      <c r="AP29" s="102" t="s">
        <v>17</v>
      </c>
      <c r="AQ29" s="619"/>
      <c r="AR29" s="570" t="s">
        <v>10</v>
      </c>
      <c r="AS29" s="577"/>
      <c r="AT29" s="579"/>
      <c r="AU29" s="570" t="s">
        <v>10</v>
      </c>
      <c r="AV29" s="572"/>
      <c r="AW29" s="493">
        <f>AQ29*100+AT29</f>
        <v>0</v>
      </c>
      <c r="AX29" s="581">
        <f>AS29*100+AV29</f>
        <v>0</v>
      </c>
    </row>
    <row r="30" spans="1:50" ht="15" customHeight="1">
      <c r="A30" s="585"/>
      <c r="B30" s="118"/>
      <c r="C30" s="591"/>
      <c r="D30" s="591"/>
      <c r="E30" s="591"/>
      <c r="F30" s="591"/>
      <c r="G30" s="591"/>
      <c r="H30" s="591"/>
      <c r="I30" s="591"/>
      <c r="J30" s="591"/>
      <c r="K30" s="591"/>
      <c r="L30" s="591"/>
      <c r="M30" s="591"/>
      <c r="N30" s="591"/>
      <c r="O30" s="591"/>
      <c r="P30" s="118"/>
      <c r="Q30" s="106" t="s">
        <v>15</v>
      </c>
      <c r="R30" s="592"/>
      <c r="S30" s="591"/>
      <c r="T30" s="594"/>
      <c r="U30" s="592"/>
      <c r="V30" s="591"/>
      <c r="W30" s="590"/>
      <c r="X30" s="493"/>
      <c r="Y30" s="581"/>
      <c r="Z30" s="616"/>
      <c r="AA30" s="118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118"/>
      <c r="AP30" s="106" t="s">
        <v>18</v>
      </c>
      <c r="AQ30" s="592"/>
      <c r="AR30" s="591"/>
      <c r="AS30" s="594"/>
      <c r="AT30" s="592"/>
      <c r="AU30" s="591"/>
      <c r="AV30" s="590"/>
      <c r="AW30" s="493"/>
      <c r="AX30" s="581"/>
    </row>
    <row r="31" spans="1:50" ht="15" customHeight="1">
      <c r="A31" s="585">
        <v>3</v>
      </c>
      <c r="B31" s="116" t="s">
        <v>15</v>
      </c>
      <c r="C31" s="570">
        <f>IF(Q8=1,B8,IF(Q9=1,B9,IF(Q10=1,B10,B11)))</f>
        <v>0</v>
      </c>
      <c r="D31" s="570"/>
      <c r="E31" s="570"/>
      <c r="F31" s="570"/>
      <c r="G31" s="570"/>
      <c r="H31" s="570"/>
      <c r="I31" s="570" t="s">
        <v>21</v>
      </c>
      <c r="J31" s="570">
        <f>IF(AW29=AX29,,IF(AW29&gt;AX29,AB29,AI29))</f>
        <v>0</v>
      </c>
      <c r="K31" s="570"/>
      <c r="L31" s="570"/>
      <c r="M31" s="570"/>
      <c r="N31" s="570"/>
      <c r="O31" s="570"/>
      <c r="P31" s="117"/>
      <c r="Q31" s="119" t="s">
        <v>79</v>
      </c>
      <c r="R31" s="579"/>
      <c r="S31" s="570" t="s">
        <v>10</v>
      </c>
      <c r="T31" s="577"/>
      <c r="U31" s="579"/>
      <c r="V31" s="570" t="s">
        <v>10</v>
      </c>
      <c r="W31" s="572"/>
      <c r="X31" s="493">
        <f>R31*100+U31</f>
        <v>0</v>
      </c>
      <c r="Y31" s="581">
        <f>T31*100+W31</f>
        <v>0</v>
      </c>
      <c r="Z31" s="597">
        <v>4</v>
      </c>
      <c r="AA31" s="116" t="s">
        <v>18</v>
      </c>
      <c r="AB31" s="570">
        <f>IF(AP8=1,AA8,IF(AP9=1,AA9,IF(AP10=1,AA10,AA11)))</f>
        <v>0</v>
      </c>
      <c r="AC31" s="570"/>
      <c r="AD31" s="570"/>
      <c r="AE31" s="570"/>
      <c r="AF31" s="570"/>
      <c r="AG31" s="570"/>
      <c r="AH31" s="570" t="s">
        <v>21</v>
      </c>
      <c r="AI31" s="570">
        <f>IF(X29=Y29,,IF(X29&gt;Y29,C29,J29))</f>
        <v>0</v>
      </c>
      <c r="AJ31" s="570"/>
      <c r="AK31" s="570"/>
      <c r="AL31" s="570"/>
      <c r="AM31" s="570"/>
      <c r="AN31" s="570"/>
      <c r="AO31" s="117"/>
      <c r="AP31" s="119" t="s">
        <v>78</v>
      </c>
      <c r="AQ31" s="579"/>
      <c r="AR31" s="570" t="s">
        <v>10</v>
      </c>
      <c r="AS31" s="577"/>
      <c r="AT31" s="579"/>
      <c r="AU31" s="570" t="s">
        <v>10</v>
      </c>
      <c r="AV31" s="572"/>
      <c r="AW31" s="493">
        <f>AQ31*100+AT31</f>
        <v>0</v>
      </c>
      <c r="AX31" s="581">
        <f>AS31*100+AV31</f>
        <v>0</v>
      </c>
    </row>
    <row r="32" spans="1:50" ht="15" customHeight="1">
      <c r="A32" s="585"/>
      <c r="B32" s="118"/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118"/>
      <c r="Q32" s="106" t="s">
        <v>153</v>
      </c>
      <c r="R32" s="592"/>
      <c r="S32" s="591"/>
      <c r="T32" s="594"/>
      <c r="U32" s="592"/>
      <c r="V32" s="591"/>
      <c r="W32" s="590"/>
      <c r="X32" s="493"/>
      <c r="Y32" s="581"/>
      <c r="Z32" s="616"/>
      <c r="AA32" s="118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118"/>
      <c r="AP32" s="106" t="s">
        <v>154</v>
      </c>
      <c r="AQ32" s="592"/>
      <c r="AR32" s="591"/>
      <c r="AS32" s="594"/>
      <c r="AT32" s="592"/>
      <c r="AU32" s="591"/>
      <c r="AV32" s="590"/>
      <c r="AW32" s="493"/>
      <c r="AX32" s="581"/>
    </row>
    <row r="33" spans="1:48" s="95" customFormat="1" ht="19.5" customHeight="1">
      <c r="A33" s="122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112"/>
      <c r="Q33" s="122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112"/>
      <c r="AH33" s="122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</row>
    <row r="34" spans="1:48" ht="20.25">
      <c r="A34" s="569" t="s">
        <v>22</v>
      </c>
      <c r="B34" s="569"/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69"/>
      <c r="AK34" s="569"/>
      <c r="AL34" s="569"/>
      <c r="AM34" s="569"/>
      <c r="AN34" s="569"/>
      <c r="AO34" s="569"/>
      <c r="AP34" s="569"/>
      <c r="AQ34" s="569"/>
      <c r="AR34" s="569"/>
      <c r="AS34" s="569"/>
      <c r="AT34" s="569"/>
      <c r="AU34" s="569"/>
      <c r="AV34" s="569"/>
    </row>
    <row r="35" spans="1:48" ht="19.5" customHeight="1" thickBot="1">
      <c r="A35" s="113"/>
      <c r="B35" s="100"/>
      <c r="C35" s="100"/>
      <c r="D35" s="100"/>
      <c r="E35" s="94"/>
      <c r="F35" s="100"/>
      <c r="G35" s="100"/>
      <c r="H35" s="100"/>
      <c r="I35" s="108"/>
      <c r="J35" s="100"/>
      <c r="K35" s="94"/>
      <c r="L35" s="100"/>
      <c r="M35" s="100"/>
      <c r="N35" s="94"/>
      <c r="O35" s="100"/>
      <c r="P35" s="108"/>
      <c r="Q35" s="113"/>
      <c r="R35" s="100"/>
      <c r="S35" s="100"/>
      <c r="T35" s="100"/>
      <c r="U35" s="94"/>
      <c r="V35" s="100"/>
      <c r="W35" s="100"/>
      <c r="X35" s="100"/>
      <c r="Y35" s="100"/>
      <c r="Z35" s="108"/>
      <c r="AA35" s="100"/>
      <c r="AB35" s="94"/>
      <c r="AC35" s="100"/>
      <c r="AD35" s="100"/>
      <c r="AE35" s="94"/>
      <c r="AF35" s="100"/>
      <c r="AG35" s="108"/>
      <c r="AH35" s="113"/>
      <c r="AI35" s="100"/>
      <c r="AJ35" s="100"/>
      <c r="AK35" s="100"/>
      <c r="AL35" s="94"/>
      <c r="AM35" s="100"/>
      <c r="AN35" s="100"/>
      <c r="AO35" s="100"/>
      <c r="AP35" s="108"/>
      <c r="AQ35" s="100"/>
      <c r="AR35" s="94"/>
      <c r="AS35" s="100"/>
      <c r="AT35" s="100"/>
      <c r="AU35" s="94"/>
      <c r="AV35" s="100"/>
    </row>
    <row r="36" spans="1:48" ht="30" customHeight="1">
      <c r="A36" s="114" t="s">
        <v>85</v>
      </c>
      <c r="B36" s="612" t="s">
        <v>11</v>
      </c>
      <c r="C36" s="612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2"/>
      <c r="P36" s="612"/>
      <c r="Q36" s="613"/>
      <c r="R36" s="608" t="s">
        <v>6</v>
      </c>
      <c r="S36" s="609"/>
      <c r="T36" s="611"/>
      <c r="U36" s="608" t="s">
        <v>7</v>
      </c>
      <c r="V36" s="609"/>
      <c r="W36" s="610"/>
      <c r="X36" s="100"/>
      <c r="Y36" s="100"/>
      <c r="Z36" s="114" t="s">
        <v>85</v>
      </c>
      <c r="AA36" s="612" t="s">
        <v>11</v>
      </c>
      <c r="AB36" s="612"/>
      <c r="AC36" s="612"/>
      <c r="AD36" s="612"/>
      <c r="AE36" s="612"/>
      <c r="AF36" s="612"/>
      <c r="AG36" s="612"/>
      <c r="AH36" s="612"/>
      <c r="AI36" s="612"/>
      <c r="AJ36" s="612"/>
      <c r="AK36" s="612"/>
      <c r="AL36" s="612"/>
      <c r="AM36" s="612"/>
      <c r="AN36" s="612"/>
      <c r="AO36" s="612"/>
      <c r="AP36" s="613"/>
      <c r="AQ36" s="608" t="s">
        <v>6</v>
      </c>
      <c r="AR36" s="609"/>
      <c r="AS36" s="611"/>
      <c r="AT36" s="608" t="s">
        <v>7</v>
      </c>
      <c r="AU36" s="609"/>
      <c r="AV36" s="610"/>
    </row>
    <row r="37" spans="1:48" ht="15" customHeight="1">
      <c r="A37" s="593" t="s">
        <v>177</v>
      </c>
      <c r="B37" s="123" t="s">
        <v>56</v>
      </c>
      <c r="C37" s="124"/>
      <c r="D37" s="570">
        <f>IF(Q8=4,B8,IF(Q9=4,B9,IF(Q10=4,B10,B11)))</f>
        <v>0</v>
      </c>
      <c r="E37" s="570"/>
      <c r="F37" s="570"/>
      <c r="G37" s="570"/>
      <c r="H37" s="570"/>
      <c r="I37" s="570" t="s">
        <v>21</v>
      </c>
      <c r="J37" s="570">
        <f>IF(X29=Y29,,IF(X29&lt;Y29,C29,J29))</f>
        <v>0</v>
      </c>
      <c r="K37" s="570"/>
      <c r="L37" s="570"/>
      <c r="M37" s="570"/>
      <c r="N37" s="570"/>
      <c r="O37" s="570"/>
      <c r="P37" s="583" t="s">
        <v>77</v>
      </c>
      <c r="Q37" s="589"/>
      <c r="R37" s="579"/>
      <c r="S37" s="570" t="s">
        <v>10</v>
      </c>
      <c r="T37" s="577"/>
      <c r="U37" s="579"/>
      <c r="V37" s="570" t="s">
        <v>10</v>
      </c>
      <c r="W37" s="572"/>
      <c r="X37" s="596"/>
      <c r="Y37" s="581"/>
      <c r="Z37" s="585"/>
      <c r="AA37" s="599"/>
      <c r="AB37" s="600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0"/>
      <c r="AP37" s="605"/>
      <c r="AQ37" s="603"/>
      <c r="AR37" s="601"/>
      <c r="AS37" s="606"/>
      <c r="AT37" s="603"/>
      <c r="AU37" s="601"/>
      <c r="AV37" s="614"/>
    </row>
    <row r="38" spans="1:48" ht="15" customHeight="1">
      <c r="A38" s="595"/>
      <c r="B38" s="94"/>
      <c r="C38" s="100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100"/>
      <c r="Q38" s="104" t="s">
        <v>149</v>
      </c>
      <c r="R38" s="592"/>
      <c r="S38" s="591"/>
      <c r="T38" s="594"/>
      <c r="U38" s="592"/>
      <c r="V38" s="591"/>
      <c r="W38" s="590"/>
      <c r="X38" s="596"/>
      <c r="Y38" s="581"/>
      <c r="Z38" s="585"/>
      <c r="AA38" s="199"/>
      <c r="AB38" s="200"/>
      <c r="AC38" s="602"/>
      <c r="AD38" s="602"/>
      <c r="AE38" s="602"/>
      <c r="AF38" s="602"/>
      <c r="AG38" s="602"/>
      <c r="AH38" s="602"/>
      <c r="AI38" s="602"/>
      <c r="AJ38" s="602"/>
      <c r="AK38" s="602"/>
      <c r="AL38" s="602"/>
      <c r="AM38" s="602"/>
      <c r="AN38" s="602"/>
      <c r="AO38" s="200"/>
      <c r="AP38" s="196"/>
      <c r="AQ38" s="604"/>
      <c r="AR38" s="602"/>
      <c r="AS38" s="607"/>
      <c r="AT38" s="604"/>
      <c r="AU38" s="602"/>
      <c r="AV38" s="615"/>
    </row>
    <row r="39" spans="1:48" ht="15" customHeight="1">
      <c r="A39" s="597">
        <v>3</v>
      </c>
      <c r="B39" s="582" t="s">
        <v>68</v>
      </c>
      <c r="C39" s="583"/>
      <c r="D39" s="570">
        <f>IF(X31=Y31,,IF(X31&lt;Y31,C31,J31))</f>
        <v>0</v>
      </c>
      <c r="E39" s="570"/>
      <c r="F39" s="570"/>
      <c r="G39" s="570"/>
      <c r="H39" s="570"/>
      <c r="I39" s="570" t="s">
        <v>21</v>
      </c>
      <c r="J39" s="570">
        <f>IF(AW31=AX31,,IF(AW31&lt;AX31,AB31,AI31))</f>
        <v>0</v>
      </c>
      <c r="K39" s="570"/>
      <c r="L39" s="570"/>
      <c r="M39" s="570"/>
      <c r="N39" s="570"/>
      <c r="O39" s="570"/>
      <c r="P39" s="583" t="s">
        <v>67</v>
      </c>
      <c r="Q39" s="589"/>
      <c r="R39" s="579"/>
      <c r="S39" s="570" t="s">
        <v>10</v>
      </c>
      <c r="T39" s="577"/>
      <c r="U39" s="579"/>
      <c r="V39" s="570" t="s">
        <v>10</v>
      </c>
      <c r="W39" s="572"/>
      <c r="X39" s="493">
        <f>R39*100+U39</f>
        <v>0</v>
      </c>
      <c r="Y39" s="581">
        <f>T39*100+W39</f>
        <v>0</v>
      </c>
      <c r="Z39" s="593" t="s">
        <v>177</v>
      </c>
      <c r="AA39" s="582" t="s">
        <v>77</v>
      </c>
      <c r="AB39" s="583"/>
      <c r="AC39" s="570">
        <f>IF(X29=Y29,,IF(X29&lt;Y29,C29,J29))</f>
        <v>0</v>
      </c>
      <c r="AD39" s="570"/>
      <c r="AE39" s="570"/>
      <c r="AF39" s="570"/>
      <c r="AG39" s="570"/>
      <c r="AH39" s="570" t="s">
        <v>21</v>
      </c>
      <c r="AI39" s="570">
        <f>IF(AW29=AX29,,IF(AW29&lt;AX29,AB29,AI29))</f>
        <v>0</v>
      </c>
      <c r="AJ39" s="570"/>
      <c r="AK39" s="570"/>
      <c r="AL39" s="570"/>
      <c r="AM39" s="570"/>
      <c r="AN39" s="570"/>
      <c r="AO39" s="583" t="s">
        <v>76</v>
      </c>
      <c r="AP39" s="589"/>
      <c r="AQ39" s="579"/>
      <c r="AR39" s="570" t="s">
        <v>10</v>
      </c>
      <c r="AS39" s="577"/>
      <c r="AT39" s="579"/>
      <c r="AU39" s="570" t="s">
        <v>10</v>
      </c>
      <c r="AV39" s="572"/>
    </row>
    <row r="40" spans="1:48" ht="15" customHeight="1" thickBot="1">
      <c r="A40" s="598"/>
      <c r="B40" s="126"/>
      <c r="C40" s="121"/>
      <c r="D40" s="571"/>
      <c r="E40" s="571"/>
      <c r="F40" s="571"/>
      <c r="G40" s="571"/>
      <c r="H40" s="571"/>
      <c r="I40" s="571"/>
      <c r="J40" s="571"/>
      <c r="K40" s="571"/>
      <c r="L40" s="571"/>
      <c r="M40" s="571"/>
      <c r="N40" s="571"/>
      <c r="O40" s="571"/>
      <c r="P40" s="121"/>
      <c r="Q40" s="111" t="s">
        <v>149</v>
      </c>
      <c r="R40" s="580"/>
      <c r="S40" s="571"/>
      <c r="T40" s="578"/>
      <c r="U40" s="580"/>
      <c r="V40" s="571"/>
      <c r="W40" s="573"/>
      <c r="X40" s="493"/>
      <c r="Y40" s="581"/>
      <c r="Z40" s="575"/>
      <c r="AA40" s="126"/>
      <c r="AB40" s="121"/>
      <c r="AC40" s="571"/>
      <c r="AD40" s="571"/>
      <c r="AE40" s="571"/>
      <c r="AF40" s="571"/>
      <c r="AG40" s="571"/>
      <c r="AH40" s="571"/>
      <c r="AI40" s="571"/>
      <c r="AJ40" s="571"/>
      <c r="AK40" s="571"/>
      <c r="AL40" s="571"/>
      <c r="AM40" s="571"/>
      <c r="AN40" s="571"/>
      <c r="AO40" s="121"/>
      <c r="AP40" s="111" t="s">
        <v>56</v>
      </c>
      <c r="AQ40" s="580"/>
      <c r="AR40" s="571"/>
      <c r="AS40" s="578"/>
      <c r="AT40" s="580"/>
      <c r="AU40" s="571"/>
      <c r="AV40" s="573"/>
    </row>
    <row r="41" spans="1:48" ht="15" customHeight="1">
      <c r="A41" s="585">
        <v>1</v>
      </c>
      <c r="B41" s="587" t="s">
        <v>70</v>
      </c>
      <c r="C41" s="588"/>
      <c r="D41" s="576">
        <f>IF(X31=Y31,,IF(X31&gt;Y31,C31,J31))</f>
        <v>0</v>
      </c>
      <c r="E41" s="576"/>
      <c r="F41" s="576"/>
      <c r="G41" s="576"/>
      <c r="H41" s="576"/>
      <c r="I41" s="584" t="s">
        <v>21</v>
      </c>
      <c r="J41" s="584">
        <f>IF(AW31=AX31,,IF(AW31&gt;AX31,AB31,AI31))</f>
        <v>0</v>
      </c>
      <c r="K41" s="584"/>
      <c r="L41" s="584"/>
      <c r="M41" s="584"/>
      <c r="N41" s="584"/>
      <c r="O41" s="584"/>
      <c r="P41" s="100"/>
      <c r="Q41" s="120" t="s">
        <v>69</v>
      </c>
      <c r="R41" s="579"/>
      <c r="S41" s="570" t="s">
        <v>10</v>
      </c>
      <c r="T41" s="577"/>
      <c r="U41" s="579"/>
      <c r="V41" s="570" t="s">
        <v>10</v>
      </c>
      <c r="W41" s="572"/>
      <c r="X41" s="493">
        <f>R41*100+U41</f>
        <v>0</v>
      </c>
      <c r="Y41" s="581">
        <f>T41*100+W41</f>
        <v>0</v>
      </c>
      <c r="Z41" s="574" t="s">
        <v>177</v>
      </c>
      <c r="AA41" s="116" t="s">
        <v>56</v>
      </c>
      <c r="AC41" s="576">
        <f>IF(Q8=4,B8,IF(Q9=4,B9,IF(Q10=4,B10,B11)))</f>
        <v>0</v>
      </c>
      <c r="AD41" s="576"/>
      <c r="AE41" s="576"/>
      <c r="AF41" s="576"/>
      <c r="AG41" s="576"/>
      <c r="AH41" s="570" t="s">
        <v>21</v>
      </c>
      <c r="AI41" s="570">
        <f>IF(AW29=AX29,,IF(AW29&lt;AX29,AB29,AI29))</f>
        <v>0</v>
      </c>
      <c r="AJ41" s="570"/>
      <c r="AK41" s="570"/>
      <c r="AL41" s="570"/>
      <c r="AM41" s="570"/>
      <c r="AN41" s="570"/>
      <c r="AO41" s="117"/>
      <c r="AP41" s="119" t="s">
        <v>76</v>
      </c>
      <c r="AQ41" s="579"/>
      <c r="AR41" s="570" t="s">
        <v>10</v>
      </c>
      <c r="AS41" s="577"/>
      <c r="AT41" s="579"/>
      <c r="AU41" s="570" t="s">
        <v>10</v>
      </c>
      <c r="AV41" s="572"/>
    </row>
    <row r="42" spans="1:48" ht="15" customHeight="1" thickBot="1">
      <c r="A42" s="586"/>
      <c r="B42" s="121"/>
      <c r="C42" s="126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121"/>
      <c r="Q42" s="111" t="s">
        <v>158</v>
      </c>
      <c r="R42" s="580"/>
      <c r="S42" s="571"/>
      <c r="T42" s="578"/>
      <c r="U42" s="580"/>
      <c r="V42" s="571"/>
      <c r="W42" s="573"/>
      <c r="X42" s="493"/>
      <c r="Y42" s="581"/>
      <c r="Z42" s="575"/>
      <c r="AA42" s="121"/>
      <c r="AB42" s="126"/>
      <c r="AC42" s="571"/>
      <c r="AD42" s="571"/>
      <c r="AE42" s="571"/>
      <c r="AF42" s="571"/>
      <c r="AG42" s="571"/>
      <c r="AH42" s="571"/>
      <c r="AI42" s="571"/>
      <c r="AJ42" s="571"/>
      <c r="AK42" s="571"/>
      <c r="AL42" s="571"/>
      <c r="AM42" s="571"/>
      <c r="AN42" s="571"/>
      <c r="AO42" s="121"/>
      <c r="AP42" s="111" t="s">
        <v>151</v>
      </c>
      <c r="AQ42" s="580"/>
      <c r="AR42" s="571"/>
      <c r="AS42" s="578"/>
      <c r="AT42" s="580"/>
      <c r="AU42" s="571"/>
      <c r="AV42" s="573"/>
    </row>
    <row r="43" spans="1:48" ht="19.5" customHeight="1">
      <c r="A43" s="113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13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13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</row>
    <row r="44" spans="1:48" ht="20.25">
      <c r="A44" s="569" t="s">
        <v>32</v>
      </c>
      <c r="B44" s="569"/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69"/>
      <c r="AC44" s="569"/>
      <c r="AD44" s="569"/>
      <c r="AE44" s="569"/>
      <c r="AF44" s="569"/>
      <c r="AG44" s="569"/>
      <c r="AH44" s="569"/>
      <c r="AI44" s="569"/>
      <c r="AJ44" s="569"/>
      <c r="AK44" s="569"/>
      <c r="AL44" s="569"/>
      <c r="AM44" s="569"/>
      <c r="AN44" s="569"/>
      <c r="AO44" s="569"/>
      <c r="AP44" s="569"/>
      <c r="AQ44" s="569"/>
      <c r="AR44" s="569"/>
      <c r="AS44" s="569"/>
      <c r="AT44" s="569"/>
      <c r="AU44" s="569"/>
      <c r="AV44" s="569"/>
    </row>
    <row r="45" ht="19.5" customHeight="1" thickBot="1"/>
    <row r="46" spans="1:49" ht="15" customHeight="1">
      <c r="A46" s="554" t="s">
        <v>38</v>
      </c>
      <c r="B46" s="555"/>
      <c r="C46" s="558">
        <f>IF(X41=Y41,,IF(X41&gt;Y41,D41,J41))</f>
        <v>0</v>
      </c>
      <c r="D46" s="559"/>
      <c r="E46" s="559"/>
      <c r="F46" s="559"/>
      <c r="G46" s="559"/>
      <c r="H46" s="559"/>
      <c r="I46" s="559"/>
      <c r="J46" s="559"/>
      <c r="K46" s="560"/>
      <c r="L46" s="554" t="s">
        <v>39</v>
      </c>
      <c r="M46" s="555"/>
      <c r="N46" s="558">
        <f>IF(X41=Y41,,IF(X41&lt;Y41,D41,J41))</f>
        <v>0</v>
      </c>
      <c r="O46" s="559"/>
      <c r="P46" s="559"/>
      <c r="Q46" s="559"/>
      <c r="R46" s="559"/>
      <c r="S46" s="559"/>
      <c r="T46" s="559"/>
      <c r="U46" s="559"/>
      <c r="V46" s="559"/>
      <c r="W46" s="560"/>
      <c r="X46" s="127"/>
      <c r="Y46" s="127"/>
      <c r="Z46" s="554" t="s">
        <v>40</v>
      </c>
      <c r="AA46" s="555"/>
      <c r="AB46" s="558">
        <f>IF(X39=Y39,,IF(X39&gt;Y39,D39,J39))</f>
        <v>0</v>
      </c>
      <c r="AC46" s="564"/>
      <c r="AD46" s="564"/>
      <c r="AE46" s="564"/>
      <c r="AF46" s="564"/>
      <c r="AG46" s="564"/>
      <c r="AH46" s="564"/>
      <c r="AI46" s="564"/>
      <c r="AJ46" s="565"/>
      <c r="AK46" s="554" t="s">
        <v>41</v>
      </c>
      <c r="AL46" s="555"/>
      <c r="AM46" s="558">
        <f>IF(X39=Y39,,IF(X39&lt;Y39,D39,J39))</f>
        <v>0</v>
      </c>
      <c r="AN46" s="564"/>
      <c r="AO46" s="564"/>
      <c r="AP46" s="564"/>
      <c r="AQ46" s="564"/>
      <c r="AR46" s="564"/>
      <c r="AS46" s="564"/>
      <c r="AT46" s="564"/>
      <c r="AU46" s="564"/>
      <c r="AV46" s="565"/>
      <c r="AW46" s="100"/>
    </row>
    <row r="47" spans="1:49" ht="15" customHeight="1" thickBot="1">
      <c r="A47" s="556"/>
      <c r="B47" s="557"/>
      <c r="C47" s="561"/>
      <c r="D47" s="562"/>
      <c r="E47" s="562"/>
      <c r="F47" s="562"/>
      <c r="G47" s="562"/>
      <c r="H47" s="562"/>
      <c r="I47" s="562"/>
      <c r="J47" s="562"/>
      <c r="K47" s="563"/>
      <c r="L47" s="556"/>
      <c r="M47" s="557"/>
      <c r="N47" s="561"/>
      <c r="O47" s="562"/>
      <c r="P47" s="562"/>
      <c r="Q47" s="562"/>
      <c r="R47" s="562"/>
      <c r="S47" s="562"/>
      <c r="T47" s="562"/>
      <c r="U47" s="562"/>
      <c r="V47" s="562"/>
      <c r="W47" s="563"/>
      <c r="X47" s="128"/>
      <c r="Y47" s="112"/>
      <c r="Z47" s="556"/>
      <c r="AA47" s="557"/>
      <c r="AB47" s="566"/>
      <c r="AC47" s="567"/>
      <c r="AD47" s="567"/>
      <c r="AE47" s="567"/>
      <c r="AF47" s="567"/>
      <c r="AG47" s="567"/>
      <c r="AH47" s="567"/>
      <c r="AI47" s="567"/>
      <c r="AJ47" s="568"/>
      <c r="AK47" s="556"/>
      <c r="AL47" s="557"/>
      <c r="AM47" s="566"/>
      <c r="AN47" s="567"/>
      <c r="AO47" s="567"/>
      <c r="AP47" s="567"/>
      <c r="AQ47" s="567"/>
      <c r="AR47" s="567"/>
      <c r="AS47" s="567"/>
      <c r="AT47" s="567"/>
      <c r="AU47" s="567"/>
      <c r="AV47" s="568"/>
      <c r="AW47" s="100"/>
    </row>
    <row r="48" spans="1:48" ht="15" customHeight="1">
      <c r="A48" s="554" t="s">
        <v>42</v>
      </c>
      <c r="B48" s="555"/>
      <c r="C48" s="558">
        <f>IF(AA52=1,D37,IF(AA53=1,J37,AI39))</f>
        <v>0</v>
      </c>
      <c r="D48" s="559"/>
      <c r="E48" s="559"/>
      <c r="F48" s="559"/>
      <c r="G48" s="559"/>
      <c r="H48" s="559"/>
      <c r="I48" s="559"/>
      <c r="J48" s="559"/>
      <c r="K48" s="560"/>
      <c r="L48" s="554" t="s">
        <v>43</v>
      </c>
      <c r="M48" s="555"/>
      <c r="N48" s="558">
        <f>IF(AA52=2,D37,IF(AA53=2,J37,AI39))</f>
        <v>0</v>
      </c>
      <c r="O48" s="559"/>
      <c r="P48" s="559"/>
      <c r="Q48" s="559"/>
      <c r="R48" s="559"/>
      <c r="S48" s="559"/>
      <c r="T48" s="559"/>
      <c r="U48" s="559"/>
      <c r="V48" s="559"/>
      <c r="W48" s="560"/>
      <c r="X48" s="94"/>
      <c r="Y48" s="94"/>
      <c r="Z48" s="554" t="s">
        <v>44</v>
      </c>
      <c r="AA48" s="555"/>
      <c r="AB48" s="558">
        <f>IF(AA52=3,D37,IF(AA53=3,J37,AI39))</f>
        <v>0</v>
      </c>
      <c r="AC48" s="564"/>
      <c r="AD48" s="564"/>
      <c r="AE48" s="564"/>
      <c r="AF48" s="564"/>
      <c r="AG48" s="564"/>
      <c r="AH48" s="564"/>
      <c r="AI48" s="564"/>
      <c r="AJ48" s="565"/>
      <c r="AK48" s="548"/>
      <c r="AL48" s="549"/>
      <c r="AM48" s="549"/>
      <c r="AN48" s="549"/>
      <c r="AO48" s="549"/>
      <c r="AP48" s="549"/>
      <c r="AQ48" s="549"/>
      <c r="AR48" s="549"/>
      <c r="AS48" s="549"/>
      <c r="AT48" s="549"/>
      <c r="AU48" s="549"/>
      <c r="AV48" s="550"/>
    </row>
    <row r="49" spans="1:48" ht="15" customHeight="1" thickBot="1">
      <c r="A49" s="556"/>
      <c r="B49" s="557"/>
      <c r="C49" s="561"/>
      <c r="D49" s="562"/>
      <c r="E49" s="562"/>
      <c r="F49" s="562"/>
      <c r="G49" s="562"/>
      <c r="H49" s="562"/>
      <c r="I49" s="562"/>
      <c r="J49" s="562"/>
      <c r="K49" s="563"/>
      <c r="L49" s="556"/>
      <c r="M49" s="557"/>
      <c r="N49" s="561"/>
      <c r="O49" s="562"/>
      <c r="P49" s="562"/>
      <c r="Q49" s="562"/>
      <c r="R49" s="562"/>
      <c r="S49" s="562"/>
      <c r="T49" s="562"/>
      <c r="U49" s="562"/>
      <c r="V49" s="562"/>
      <c r="W49" s="563"/>
      <c r="X49" s="126"/>
      <c r="Y49" s="126"/>
      <c r="Z49" s="556"/>
      <c r="AA49" s="557"/>
      <c r="AB49" s="566"/>
      <c r="AC49" s="567"/>
      <c r="AD49" s="567"/>
      <c r="AE49" s="567"/>
      <c r="AF49" s="567"/>
      <c r="AG49" s="567"/>
      <c r="AH49" s="567"/>
      <c r="AI49" s="567"/>
      <c r="AJ49" s="568"/>
      <c r="AK49" s="551"/>
      <c r="AL49" s="552"/>
      <c r="AM49" s="552"/>
      <c r="AN49" s="552"/>
      <c r="AO49" s="552"/>
      <c r="AP49" s="552"/>
      <c r="AQ49" s="552"/>
      <c r="AR49" s="552"/>
      <c r="AS49" s="552"/>
      <c r="AT49" s="552"/>
      <c r="AU49" s="552"/>
      <c r="AV49" s="553"/>
    </row>
    <row r="50" spans="1:48" ht="12.75">
      <c r="A50" s="122"/>
      <c r="B50" s="94"/>
      <c r="C50" s="100"/>
      <c r="D50" s="100"/>
      <c r="E50" s="100"/>
      <c r="F50" s="100"/>
      <c r="G50" s="100"/>
      <c r="H50" s="100"/>
      <c r="I50" s="100"/>
      <c r="J50" s="203"/>
      <c r="K50" s="203"/>
      <c r="L50" s="203"/>
      <c r="M50" s="203"/>
      <c r="N50" s="203"/>
      <c r="O50" s="203"/>
      <c r="P50" s="204"/>
      <c r="Q50" s="205"/>
      <c r="R50" s="205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108"/>
      <c r="AH50" s="122"/>
      <c r="AI50" s="94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</row>
    <row r="51" spans="1:48" ht="2.25" customHeight="1">
      <c r="A51" s="94"/>
      <c r="B51" s="94"/>
      <c r="C51" s="100"/>
      <c r="D51" s="100"/>
      <c r="E51" s="100"/>
      <c r="F51" s="100"/>
      <c r="G51" s="100"/>
      <c r="H51" s="100"/>
      <c r="I51" s="100"/>
      <c r="J51" s="203"/>
      <c r="K51" s="203"/>
      <c r="L51" s="203"/>
      <c r="M51" s="203"/>
      <c r="N51" s="203"/>
      <c r="O51" s="203"/>
      <c r="P51" s="204" t="s">
        <v>160</v>
      </c>
      <c r="Q51" s="205"/>
      <c r="R51" s="205"/>
      <c r="S51" s="203" t="s">
        <v>159</v>
      </c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1"/>
      <c r="AH51" s="94"/>
      <c r="AI51" s="94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</row>
    <row r="52" spans="1:33" ht="12.75" hidden="1">
      <c r="A52" s="113"/>
      <c r="B52" s="108"/>
      <c r="C52" s="108"/>
      <c r="D52" s="108"/>
      <c r="E52" s="108"/>
      <c r="F52" s="108"/>
      <c r="G52" s="108"/>
      <c r="H52" s="108"/>
      <c r="I52" s="108"/>
      <c r="J52" s="204"/>
      <c r="K52" s="204"/>
      <c r="L52" s="204"/>
      <c r="M52" s="206" t="s">
        <v>86</v>
      </c>
      <c r="N52" s="204"/>
      <c r="O52" s="204"/>
      <c r="P52" s="203">
        <f>R37+AQ41</f>
        <v>0</v>
      </c>
      <c r="Q52" s="203" t="s">
        <v>10</v>
      </c>
      <c r="R52" s="203">
        <f>T37+AS41</f>
        <v>0</v>
      </c>
      <c r="S52" s="207">
        <f>U37+AT41</f>
        <v>0</v>
      </c>
      <c r="T52" s="207" t="s">
        <v>10</v>
      </c>
      <c r="U52" s="207">
        <f>W37+AV41</f>
        <v>0</v>
      </c>
      <c r="V52" s="208">
        <f>(P52-R52)*10000000+P52*1000000+(S52-U52)*1000+S52</f>
        <v>0</v>
      </c>
      <c r="W52" s="208"/>
      <c r="X52" s="208"/>
      <c r="Y52" s="208"/>
      <c r="Z52" s="206"/>
      <c r="AA52" s="206">
        <f>RANK(V52,$V$52:$V$54)</f>
        <v>1</v>
      </c>
      <c r="AB52" s="206"/>
      <c r="AC52" s="206"/>
      <c r="AD52" s="206"/>
      <c r="AE52" s="206"/>
      <c r="AF52" s="206"/>
      <c r="AG52" s="202"/>
    </row>
    <row r="53" spans="10:33" ht="12.75" hidden="1">
      <c r="J53" s="206"/>
      <c r="K53" s="206"/>
      <c r="L53" s="206"/>
      <c r="M53" s="206">
        <v>1</v>
      </c>
      <c r="N53" s="206"/>
      <c r="O53" s="206"/>
      <c r="P53" s="207">
        <f>T37+AQ39</f>
        <v>0</v>
      </c>
      <c r="Q53" s="207" t="s">
        <v>10</v>
      </c>
      <c r="R53" s="207">
        <f>R37+AS39</f>
        <v>0</v>
      </c>
      <c r="S53" s="207">
        <f>W37+AT39</f>
        <v>0</v>
      </c>
      <c r="T53" s="207" t="s">
        <v>10</v>
      </c>
      <c r="U53" s="207">
        <f>U37+AV39</f>
        <v>0</v>
      </c>
      <c r="V53" s="208">
        <f>(P53-R53)*10000000+P53*1000000+(S53-U53)*1000+S53</f>
        <v>0</v>
      </c>
      <c r="W53" s="208"/>
      <c r="X53" s="208"/>
      <c r="Y53" s="208"/>
      <c r="Z53" s="206"/>
      <c r="AA53" s="206">
        <f>RANK(V53,$V$52:$V$54)</f>
        <v>1</v>
      </c>
      <c r="AB53" s="206"/>
      <c r="AC53" s="206"/>
      <c r="AD53" s="206"/>
      <c r="AE53" s="206"/>
      <c r="AF53" s="206"/>
      <c r="AG53" s="202"/>
    </row>
    <row r="54" spans="10:33" ht="12.75" hidden="1">
      <c r="J54" s="206"/>
      <c r="K54" s="206"/>
      <c r="L54" s="206"/>
      <c r="M54" s="206">
        <v>2</v>
      </c>
      <c r="N54" s="206"/>
      <c r="O54" s="206"/>
      <c r="P54" s="207">
        <f>AS39+AS41</f>
        <v>0</v>
      </c>
      <c r="Q54" s="207" t="s">
        <v>10</v>
      </c>
      <c r="R54" s="207">
        <f>AQ39+AQ41</f>
        <v>0</v>
      </c>
      <c r="S54" s="207">
        <f>AV39+AV41</f>
        <v>0</v>
      </c>
      <c r="T54" s="207" t="s">
        <v>10</v>
      </c>
      <c r="U54" s="207">
        <f>AT39+AT41</f>
        <v>0</v>
      </c>
      <c r="V54" s="208">
        <f>(P54-R54)*10000000+P54*1000000+(S54-U54)*1000+S54</f>
        <v>0</v>
      </c>
      <c r="W54" s="208"/>
      <c r="X54" s="208"/>
      <c r="Y54" s="208"/>
      <c r="Z54" s="206"/>
      <c r="AA54" s="206">
        <f>RANK(V54,$V$52:$V$54)</f>
        <v>1</v>
      </c>
      <c r="AB54" s="206"/>
      <c r="AC54" s="206"/>
      <c r="AD54" s="206"/>
      <c r="AE54" s="206"/>
      <c r="AF54" s="206"/>
      <c r="AG54" s="202"/>
    </row>
    <row r="55" spans="10:33" ht="12.75">
      <c r="J55" s="206"/>
      <c r="K55" s="206"/>
      <c r="L55" s="206"/>
      <c r="M55" s="206"/>
      <c r="N55" s="206"/>
      <c r="O55" s="206"/>
      <c r="P55" s="206"/>
      <c r="Q55" s="208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2"/>
    </row>
    <row r="56" spans="10:33" ht="12.75">
      <c r="J56" s="206"/>
      <c r="K56" s="206"/>
      <c r="L56" s="206"/>
      <c r="M56" s="206"/>
      <c r="N56" s="206"/>
      <c r="O56" s="206"/>
      <c r="P56" s="206"/>
      <c r="Q56" s="208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2"/>
    </row>
    <row r="57" spans="10:33" ht="12.75">
      <c r="J57" s="206"/>
      <c r="K57" s="206"/>
      <c r="L57" s="206"/>
      <c r="M57" s="206"/>
      <c r="N57" s="206"/>
      <c r="O57" s="206"/>
      <c r="P57" s="206"/>
      <c r="Q57" s="208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2"/>
    </row>
    <row r="58" spans="10:33" ht="12.75">
      <c r="J58" s="206"/>
      <c r="K58" s="206"/>
      <c r="L58" s="206"/>
      <c r="M58" s="206"/>
      <c r="N58" s="206"/>
      <c r="O58" s="206"/>
      <c r="P58" s="206"/>
      <c r="Q58" s="208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2"/>
    </row>
    <row r="59" spans="10:32" ht="12.75">
      <c r="J59" s="206"/>
      <c r="K59" s="206"/>
      <c r="L59" s="206"/>
      <c r="M59" s="206"/>
      <c r="N59" s="206"/>
      <c r="O59" s="206"/>
      <c r="P59" s="206"/>
      <c r="Q59" s="208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</row>
    <row r="60" spans="10:32" ht="12.75">
      <c r="J60" s="206"/>
      <c r="K60" s="206"/>
      <c r="L60" s="206"/>
      <c r="M60" s="206"/>
      <c r="N60" s="206"/>
      <c r="O60" s="206"/>
      <c r="P60" s="206"/>
      <c r="Q60" s="208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</row>
  </sheetData>
  <sheetProtection password="F7DB" sheet="1" selectLockedCells="1"/>
  <mergeCells count="290">
    <mergeCell ref="AW29:AW30"/>
    <mergeCell ref="AT12:AV12"/>
    <mergeCell ref="AA8:AO8"/>
    <mergeCell ref="AX29:AX30"/>
    <mergeCell ref="AU29:AU30"/>
    <mergeCell ref="AI29:AN30"/>
    <mergeCell ref="AQ12:AS12"/>
    <mergeCell ref="AH15:AH16"/>
    <mergeCell ref="AI15:AO16"/>
    <mergeCell ref="AA15:AG16"/>
    <mergeCell ref="AQ3:AV3"/>
    <mergeCell ref="B8:P8"/>
    <mergeCell ref="AW31:AW32"/>
    <mergeCell ref="AX31:AX32"/>
    <mergeCell ref="A3:T3"/>
    <mergeCell ref="U3:W3"/>
    <mergeCell ref="X3:AP3"/>
    <mergeCell ref="AA9:AO9"/>
    <mergeCell ref="B11:P11"/>
    <mergeCell ref="AA11:AO11"/>
    <mergeCell ref="A5:AV5"/>
    <mergeCell ref="B7:P7"/>
    <mergeCell ref="R7:T7"/>
    <mergeCell ref="A12:Q12"/>
    <mergeCell ref="B10:P10"/>
    <mergeCell ref="AA10:AO10"/>
    <mergeCell ref="R12:T12"/>
    <mergeCell ref="U12:W12"/>
    <mergeCell ref="AT7:AV7"/>
    <mergeCell ref="A1:AV1"/>
    <mergeCell ref="A2:T2"/>
    <mergeCell ref="U2:W2"/>
    <mergeCell ref="X2:AP2"/>
    <mergeCell ref="AQ2:AV2"/>
    <mergeCell ref="AA13:AG14"/>
    <mergeCell ref="U7:W7"/>
    <mergeCell ref="AA7:AO7"/>
    <mergeCell ref="B9:P9"/>
    <mergeCell ref="S13:S14"/>
    <mergeCell ref="T13:T14"/>
    <mergeCell ref="AH13:AH14"/>
    <mergeCell ref="B13:H14"/>
    <mergeCell ref="Z12:AP12"/>
    <mergeCell ref="S15:S16"/>
    <mergeCell ref="AQ7:AS7"/>
    <mergeCell ref="T15:T16"/>
    <mergeCell ref="U13:U14"/>
    <mergeCell ref="V13:V14"/>
    <mergeCell ref="AS13:AS14"/>
    <mergeCell ref="U15:U16"/>
    <mergeCell ref="V15:V16"/>
    <mergeCell ref="W13:W14"/>
    <mergeCell ref="B15:H16"/>
    <mergeCell ref="I15:I16"/>
    <mergeCell ref="J15:P16"/>
    <mergeCell ref="R15:R16"/>
    <mergeCell ref="W15:W16"/>
    <mergeCell ref="I13:I14"/>
    <mergeCell ref="J13:P14"/>
    <mergeCell ref="R13:R14"/>
    <mergeCell ref="AR17:AR18"/>
    <mergeCell ref="W17:W18"/>
    <mergeCell ref="AA17:AG18"/>
    <mergeCell ref="AH17:AH18"/>
    <mergeCell ref="AI17:AO18"/>
    <mergeCell ref="U17:U18"/>
    <mergeCell ref="AQ13:AQ14"/>
    <mergeCell ref="S17:S18"/>
    <mergeCell ref="T17:T18"/>
    <mergeCell ref="AT15:AT16"/>
    <mergeCell ref="AR15:AR16"/>
    <mergeCell ref="AR13:AR14"/>
    <mergeCell ref="AQ15:AQ16"/>
    <mergeCell ref="AV13:AV14"/>
    <mergeCell ref="AI13:AO14"/>
    <mergeCell ref="AU13:AU14"/>
    <mergeCell ref="AT13:AT14"/>
    <mergeCell ref="AV17:AV18"/>
    <mergeCell ref="AS17:AS18"/>
    <mergeCell ref="AR19:AR20"/>
    <mergeCell ref="AU15:AU16"/>
    <mergeCell ref="AS19:AS20"/>
    <mergeCell ref="AT19:AT20"/>
    <mergeCell ref="AU19:AU20"/>
    <mergeCell ref="AV19:AV20"/>
    <mergeCell ref="AV15:AV16"/>
    <mergeCell ref="AS15:AS16"/>
    <mergeCell ref="AT17:AT18"/>
    <mergeCell ref="AU17:AU18"/>
    <mergeCell ref="V17:V18"/>
    <mergeCell ref="B17:H18"/>
    <mergeCell ref="I17:I18"/>
    <mergeCell ref="J17:P18"/>
    <mergeCell ref="R17:R18"/>
    <mergeCell ref="AQ17:AQ18"/>
    <mergeCell ref="AH23:AH24"/>
    <mergeCell ref="U21:U22"/>
    <mergeCell ref="V21:V22"/>
    <mergeCell ref="AA23:AG24"/>
    <mergeCell ref="AQ19:AQ20"/>
    <mergeCell ref="AR21:AR22"/>
    <mergeCell ref="S21:S22"/>
    <mergeCell ref="AA21:AG22"/>
    <mergeCell ref="AH21:AH22"/>
    <mergeCell ref="W21:W22"/>
    <mergeCell ref="T21:T22"/>
    <mergeCell ref="AQ21:AQ22"/>
    <mergeCell ref="S19:S20"/>
    <mergeCell ref="T19:T20"/>
    <mergeCell ref="U19:U20"/>
    <mergeCell ref="AI19:AO20"/>
    <mergeCell ref="V19:V20"/>
    <mergeCell ref="W19:W20"/>
    <mergeCell ref="AA19:AG20"/>
    <mergeCell ref="AH19:AH20"/>
    <mergeCell ref="B19:H20"/>
    <mergeCell ref="I19:I20"/>
    <mergeCell ref="J19:P20"/>
    <mergeCell ref="R19:R20"/>
    <mergeCell ref="AQ23:AQ24"/>
    <mergeCell ref="V23:V24"/>
    <mergeCell ref="B21:H22"/>
    <mergeCell ref="I21:I22"/>
    <mergeCell ref="B23:H24"/>
    <mergeCell ref="I23:I24"/>
    <mergeCell ref="AV21:AV22"/>
    <mergeCell ref="AS21:AS22"/>
    <mergeCell ref="AT23:AT24"/>
    <mergeCell ref="AU23:AU24"/>
    <mergeCell ref="AV23:AV24"/>
    <mergeCell ref="AS23:AS24"/>
    <mergeCell ref="R23:R24"/>
    <mergeCell ref="U28:W28"/>
    <mergeCell ref="J23:P24"/>
    <mergeCell ref="AI21:AO22"/>
    <mergeCell ref="AI23:AO24"/>
    <mergeCell ref="J21:P22"/>
    <mergeCell ref="R21:R22"/>
    <mergeCell ref="S23:S24"/>
    <mergeCell ref="T23:T24"/>
    <mergeCell ref="W23:W24"/>
    <mergeCell ref="U29:U30"/>
    <mergeCell ref="Z29:Z30"/>
    <mergeCell ref="AU21:AU22"/>
    <mergeCell ref="AT21:AT22"/>
    <mergeCell ref="AR23:AR24"/>
    <mergeCell ref="AT29:AT30"/>
    <mergeCell ref="A26:AV26"/>
    <mergeCell ref="B28:Q28"/>
    <mergeCell ref="T29:T30"/>
    <mergeCell ref="R28:T28"/>
    <mergeCell ref="AH29:AH30"/>
    <mergeCell ref="AB29:AG30"/>
    <mergeCell ref="U23:U24"/>
    <mergeCell ref="AT28:AV28"/>
    <mergeCell ref="A29:A30"/>
    <mergeCell ref="C29:H30"/>
    <mergeCell ref="I29:I30"/>
    <mergeCell ref="J29:O30"/>
    <mergeCell ref="R29:R30"/>
    <mergeCell ref="S29:S30"/>
    <mergeCell ref="Y29:Y30"/>
    <mergeCell ref="S31:S32"/>
    <mergeCell ref="AQ31:AQ32"/>
    <mergeCell ref="W29:W30"/>
    <mergeCell ref="AQ28:AS28"/>
    <mergeCell ref="AA28:AP28"/>
    <mergeCell ref="V29:V30"/>
    <mergeCell ref="AR29:AR30"/>
    <mergeCell ref="AS29:AS30"/>
    <mergeCell ref="AQ29:AQ30"/>
    <mergeCell ref="R31:R32"/>
    <mergeCell ref="R36:T36"/>
    <mergeCell ref="U36:W36"/>
    <mergeCell ref="AV29:AV30"/>
    <mergeCell ref="B36:Q36"/>
    <mergeCell ref="W31:W32"/>
    <mergeCell ref="Z31:Z32"/>
    <mergeCell ref="AB31:AG32"/>
    <mergeCell ref="I31:I32"/>
    <mergeCell ref="X29:X30"/>
    <mergeCell ref="AA36:AP36"/>
    <mergeCell ref="T31:T32"/>
    <mergeCell ref="U31:U32"/>
    <mergeCell ref="AV37:AV38"/>
    <mergeCell ref="J31:O32"/>
    <mergeCell ref="X31:X32"/>
    <mergeCell ref="V31:V32"/>
    <mergeCell ref="AR31:AR32"/>
    <mergeCell ref="AS31:AS32"/>
    <mergeCell ref="Y31:Y32"/>
    <mergeCell ref="AT31:AT32"/>
    <mergeCell ref="AU31:AU32"/>
    <mergeCell ref="AV31:AV32"/>
    <mergeCell ref="AT36:AV36"/>
    <mergeCell ref="A34:AV34"/>
    <mergeCell ref="AH31:AH32"/>
    <mergeCell ref="AI31:AN32"/>
    <mergeCell ref="A31:A32"/>
    <mergeCell ref="C31:H32"/>
    <mergeCell ref="AQ36:AS36"/>
    <mergeCell ref="AA37:AB37"/>
    <mergeCell ref="AU37:AU38"/>
    <mergeCell ref="AT37:AT38"/>
    <mergeCell ref="AR37:AR38"/>
    <mergeCell ref="AO37:AP37"/>
    <mergeCell ref="AQ37:AQ38"/>
    <mergeCell ref="AC37:AG38"/>
    <mergeCell ref="AH37:AH38"/>
    <mergeCell ref="AI37:AN38"/>
    <mergeCell ref="AS37:AS38"/>
    <mergeCell ref="A37:A38"/>
    <mergeCell ref="D37:H38"/>
    <mergeCell ref="I37:I38"/>
    <mergeCell ref="X37:X38"/>
    <mergeCell ref="A39:A40"/>
    <mergeCell ref="B39:C39"/>
    <mergeCell ref="D39:H40"/>
    <mergeCell ref="I39:I40"/>
    <mergeCell ref="J37:O38"/>
    <mergeCell ref="Y37:Y38"/>
    <mergeCell ref="Z37:Z38"/>
    <mergeCell ref="V39:V40"/>
    <mergeCell ref="S37:S38"/>
    <mergeCell ref="T37:T38"/>
    <mergeCell ref="U37:U38"/>
    <mergeCell ref="AU39:AU40"/>
    <mergeCell ref="J39:O40"/>
    <mergeCell ref="W37:W38"/>
    <mergeCell ref="R39:R40"/>
    <mergeCell ref="P39:Q39"/>
    <mergeCell ref="V37:V38"/>
    <mergeCell ref="P37:Q37"/>
    <mergeCell ref="U39:U40"/>
    <mergeCell ref="R37:R38"/>
    <mergeCell ref="Z39:Z40"/>
    <mergeCell ref="X41:X42"/>
    <mergeCell ref="Y41:Y42"/>
    <mergeCell ref="X39:X40"/>
    <mergeCell ref="AV39:AV40"/>
    <mergeCell ref="AO39:AP39"/>
    <mergeCell ref="AQ39:AQ40"/>
    <mergeCell ref="AR39:AR40"/>
    <mergeCell ref="AS39:AS40"/>
    <mergeCell ref="AT39:AT40"/>
    <mergeCell ref="AQ41:AQ42"/>
    <mergeCell ref="J41:O42"/>
    <mergeCell ref="R41:R42"/>
    <mergeCell ref="S41:S42"/>
    <mergeCell ref="T41:T42"/>
    <mergeCell ref="A41:A42"/>
    <mergeCell ref="B41:C41"/>
    <mergeCell ref="D41:H42"/>
    <mergeCell ref="I41:I42"/>
    <mergeCell ref="AR41:AR42"/>
    <mergeCell ref="S39:S40"/>
    <mergeCell ref="T39:T40"/>
    <mergeCell ref="AC39:AG40"/>
    <mergeCell ref="AH39:AH40"/>
    <mergeCell ref="AI39:AN40"/>
    <mergeCell ref="Y39:Y40"/>
    <mergeCell ref="U41:U42"/>
    <mergeCell ref="W39:W40"/>
    <mergeCell ref="AA39:AB39"/>
    <mergeCell ref="AU41:AU42"/>
    <mergeCell ref="AV41:AV42"/>
    <mergeCell ref="V41:V42"/>
    <mergeCell ref="W41:W42"/>
    <mergeCell ref="Z41:Z42"/>
    <mergeCell ref="AC41:AG42"/>
    <mergeCell ref="AH41:AH42"/>
    <mergeCell ref="AI41:AN42"/>
    <mergeCell ref="AS41:AS42"/>
    <mergeCell ref="AT41:AT42"/>
    <mergeCell ref="AB46:AJ47"/>
    <mergeCell ref="A44:AV44"/>
    <mergeCell ref="AK46:AL47"/>
    <mergeCell ref="AM46:AV47"/>
    <mergeCell ref="A46:B47"/>
    <mergeCell ref="C46:K47"/>
    <mergeCell ref="L46:M47"/>
    <mergeCell ref="N46:W47"/>
    <mergeCell ref="Z46:AA47"/>
    <mergeCell ref="AK48:AV49"/>
    <mergeCell ref="A48:B49"/>
    <mergeCell ref="C48:K49"/>
    <mergeCell ref="L48:M49"/>
    <mergeCell ref="N48:W49"/>
    <mergeCell ref="Z48:AA49"/>
    <mergeCell ref="AB48:AJ49"/>
  </mergeCells>
  <dataValidations count="3">
    <dataValidation allowBlank="1" showErrorMessage="1" sqref="X29 X31 AW29 AW31 X39 X41"/>
    <dataValidation allowBlank="1" showInputMessage="1" showErrorMessage="1" prompt="Feld wird automatisch berechnet." sqref="R8:R11 T8:U11 W8:W11 AQ8:AQ10 AS8:AT10 AV8:AV10"/>
    <dataValidation type="whole" allowBlank="1" showInputMessage="1" showErrorMessage="1" promptTitle="Achtung" prompt="Bitte nur Zahlen eingeben" errorTitle="Achtung Leute" error="Bitte nur Zahlen von 0 bis 200 eingeben" sqref="R13:R24 T13:U24 W13:W24 AQ13:AQ18 AS13:AT18 AV13:AV18 R29:R32 T29:U32 AQ29:AQ32 AS29:AT32 AV29:AV32 R37:R42 T37:U42 W37:W42 AQ39:AQ42 W29:W32 C46:K49 N46:W49 AB46:AJ49 AM46:AV47 AV39:AV42 AS39:AT42">
      <formula1>0</formula1>
      <formula2>200</formula2>
    </dataValidation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BH52"/>
  <sheetViews>
    <sheetView zoomScalePageLayoutView="0" workbookViewId="0" topLeftCell="A1">
      <selection activeCell="A3" sqref="A3:T3"/>
    </sheetView>
  </sheetViews>
  <sheetFormatPr defaultColWidth="11.421875" defaultRowHeight="12.75"/>
  <cols>
    <col min="1" max="1" width="2.7109375" style="91" customWidth="1"/>
    <col min="2" max="8" width="2.7109375" style="90" customWidth="1"/>
    <col min="9" max="9" width="1.57421875" style="90" bestFit="1" customWidth="1"/>
    <col min="10" max="16" width="2.7109375" style="90" customWidth="1"/>
    <col min="17" max="17" width="2.7109375" style="91" customWidth="1"/>
    <col min="18" max="18" width="3.00390625" style="90" customWidth="1"/>
    <col min="19" max="19" width="1.57421875" style="90" bestFit="1" customWidth="1"/>
    <col min="20" max="20" width="3.00390625" style="90" customWidth="1"/>
    <col min="21" max="21" width="4.00390625" style="90" customWidth="1"/>
    <col min="22" max="22" width="1.8515625" style="90" customWidth="1"/>
    <col min="23" max="23" width="4.00390625" style="90" customWidth="1"/>
    <col min="24" max="24" width="6.8515625" style="90" hidden="1" customWidth="1"/>
    <col min="25" max="25" width="7.28125" style="90" hidden="1" customWidth="1"/>
    <col min="26" max="33" width="2.7109375" style="90" customWidth="1"/>
    <col min="34" max="34" width="1.57421875" style="91" bestFit="1" customWidth="1"/>
    <col min="35" max="41" width="2.7109375" style="90" customWidth="1"/>
    <col min="42" max="42" width="3.140625" style="90" customWidth="1"/>
    <col min="43" max="43" width="3.00390625" style="90" customWidth="1"/>
    <col min="44" max="44" width="1.57421875" style="90" bestFit="1" customWidth="1"/>
    <col min="45" max="45" width="3.00390625" style="90" customWidth="1"/>
    <col min="46" max="46" width="4.00390625" style="90" customWidth="1"/>
    <col min="47" max="47" width="1.57421875" style="90" bestFit="1" customWidth="1"/>
    <col min="48" max="48" width="4.00390625" style="90" customWidth="1"/>
    <col min="49" max="50" width="7.00390625" style="90" hidden="1" customWidth="1"/>
    <col min="51" max="86" width="2.7109375" style="90" customWidth="1"/>
    <col min="87" max="16384" width="11.421875" style="90" customWidth="1"/>
  </cols>
  <sheetData>
    <row r="1" spans="1:48" ht="24" customHeight="1" thickBot="1">
      <c r="A1" s="633" t="s">
        <v>81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634"/>
      <c r="AM1" s="634"/>
      <c r="AN1" s="634"/>
      <c r="AO1" s="634"/>
      <c r="AP1" s="634"/>
      <c r="AQ1" s="634"/>
      <c r="AR1" s="634"/>
      <c r="AS1" s="634"/>
      <c r="AT1" s="634"/>
      <c r="AU1" s="634"/>
      <c r="AV1" s="634"/>
    </row>
    <row r="2" spans="1:48" ht="12.75">
      <c r="A2" s="635" t="s">
        <v>1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7"/>
      <c r="U2" s="635" t="s">
        <v>2</v>
      </c>
      <c r="V2" s="636"/>
      <c r="W2" s="637"/>
      <c r="X2" s="635" t="s">
        <v>3</v>
      </c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  <c r="AO2" s="636"/>
      <c r="AP2" s="637"/>
      <c r="AQ2" s="635" t="s">
        <v>4</v>
      </c>
      <c r="AR2" s="636"/>
      <c r="AS2" s="636"/>
      <c r="AT2" s="636"/>
      <c r="AU2" s="636"/>
      <c r="AV2" s="637"/>
    </row>
    <row r="3" spans="1:48" ht="30" customHeight="1" thickBot="1">
      <c r="A3" s="658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7"/>
      <c r="U3" s="645"/>
      <c r="V3" s="646"/>
      <c r="W3" s="647"/>
      <c r="X3" s="658"/>
      <c r="Y3" s="659"/>
      <c r="Z3" s="646"/>
      <c r="AA3" s="646"/>
      <c r="AB3" s="646"/>
      <c r="AC3" s="646"/>
      <c r="AD3" s="646"/>
      <c r="AE3" s="646"/>
      <c r="AF3" s="646"/>
      <c r="AG3" s="646"/>
      <c r="AH3" s="646"/>
      <c r="AI3" s="646"/>
      <c r="AJ3" s="646"/>
      <c r="AK3" s="646"/>
      <c r="AL3" s="646"/>
      <c r="AM3" s="646"/>
      <c r="AN3" s="646"/>
      <c r="AO3" s="646"/>
      <c r="AP3" s="647"/>
      <c r="AQ3" s="537"/>
      <c r="AR3" s="538"/>
      <c r="AS3" s="538"/>
      <c r="AT3" s="538"/>
      <c r="AU3" s="538"/>
      <c r="AV3" s="539"/>
    </row>
    <row r="4" ht="19.5" customHeight="1"/>
    <row r="5" spans="1:48" ht="20.25">
      <c r="A5" s="569" t="s">
        <v>161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69"/>
      <c r="AJ5" s="569"/>
      <c r="AK5" s="569"/>
      <c r="AL5" s="569"/>
      <c r="AM5" s="569"/>
      <c r="AN5" s="569"/>
      <c r="AO5" s="569"/>
      <c r="AP5" s="569"/>
      <c r="AQ5" s="569"/>
      <c r="AR5" s="569"/>
      <c r="AS5" s="569"/>
      <c r="AT5" s="569"/>
      <c r="AU5" s="569"/>
      <c r="AV5" s="569"/>
    </row>
    <row r="6" ht="19.5" customHeight="1" thickBot="1"/>
    <row r="7" spans="1:48" s="95" customFormat="1" ht="30" customHeight="1">
      <c r="A7" s="92" t="s">
        <v>34</v>
      </c>
      <c r="B7" s="622" t="s">
        <v>5</v>
      </c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93" t="s">
        <v>35</v>
      </c>
      <c r="R7" s="623" t="s">
        <v>6</v>
      </c>
      <c r="S7" s="623"/>
      <c r="T7" s="623"/>
      <c r="U7" s="623" t="s">
        <v>7</v>
      </c>
      <c r="V7" s="623"/>
      <c r="W7" s="624"/>
      <c r="X7" s="94"/>
      <c r="Y7" s="94"/>
      <c r="Z7" s="92" t="s">
        <v>34</v>
      </c>
      <c r="AA7" s="622" t="s">
        <v>8</v>
      </c>
      <c r="AB7" s="622"/>
      <c r="AC7" s="622"/>
      <c r="AD7" s="622"/>
      <c r="AE7" s="622"/>
      <c r="AF7" s="622"/>
      <c r="AG7" s="622"/>
      <c r="AH7" s="622"/>
      <c r="AI7" s="622"/>
      <c r="AJ7" s="622"/>
      <c r="AK7" s="622"/>
      <c r="AL7" s="622"/>
      <c r="AM7" s="622"/>
      <c r="AN7" s="622"/>
      <c r="AO7" s="622"/>
      <c r="AP7" s="93" t="s">
        <v>35</v>
      </c>
      <c r="AQ7" s="623" t="s">
        <v>6</v>
      </c>
      <c r="AR7" s="623"/>
      <c r="AS7" s="623"/>
      <c r="AT7" s="623" t="s">
        <v>7</v>
      </c>
      <c r="AU7" s="623"/>
      <c r="AV7" s="624"/>
    </row>
    <row r="8" spans="1:49" ht="30" customHeight="1">
      <c r="A8" s="96">
        <v>1</v>
      </c>
      <c r="B8" s="643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44"/>
      <c r="Q8" s="97">
        <f>RANK(X8,$X$8:$X$11)</f>
        <v>1</v>
      </c>
      <c r="R8" s="97">
        <f>R13+R17+R23</f>
        <v>0</v>
      </c>
      <c r="S8" s="98" t="s">
        <v>10</v>
      </c>
      <c r="T8" s="99">
        <f>T13+T17+T23</f>
        <v>0</v>
      </c>
      <c r="U8" s="97">
        <f>U13+U17+U23</f>
        <v>0</v>
      </c>
      <c r="V8" s="98" t="s">
        <v>10</v>
      </c>
      <c r="W8" s="99">
        <f>W13+W17+W23</f>
        <v>0</v>
      </c>
      <c r="X8" s="95">
        <f>(R8-T8)*10000000+R8*1000000+(U8-W8)*1000+U8</f>
        <v>0</v>
      </c>
      <c r="Y8" s="95"/>
      <c r="Z8" s="96">
        <v>1</v>
      </c>
      <c r="AA8" s="643"/>
      <c r="AB8" s="638"/>
      <c r="AC8" s="638"/>
      <c r="AD8" s="638"/>
      <c r="AE8" s="63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97">
        <f>RANK(AW8,$AW$8:$AW$11)</f>
        <v>1</v>
      </c>
      <c r="AQ8" s="97">
        <f>AQ13+AQ17+AQ23</f>
        <v>0</v>
      </c>
      <c r="AR8" s="98" t="s">
        <v>10</v>
      </c>
      <c r="AS8" s="99">
        <f>AS13+AS17+AS23</f>
        <v>0</v>
      </c>
      <c r="AT8" s="97">
        <f>AT13+AT17+AT23</f>
        <v>0</v>
      </c>
      <c r="AU8" s="98" t="s">
        <v>10</v>
      </c>
      <c r="AV8" s="99">
        <f>AV13+AV17+AV23</f>
        <v>0</v>
      </c>
      <c r="AW8" s="95">
        <f>(AQ8-AS8)*10000000+AQ8*1000000+(AT8-AV8)*1000+AT8</f>
        <v>0</v>
      </c>
    </row>
    <row r="9" spans="1:49" ht="30" customHeight="1">
      <c r="A9" s="96">
        <v>2</v>
      </c>
      <c r="B9" s="643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97">
        <f>RANK(X9,$X$8:$X$11)</f>
        <v>1</v>
      </c>
      <c r="R9" s="97">
        <f>R15+R19+T23</f>
        <v>0</v>
      </c>
      <c r="S9" s="98" t="s">
        <v>10</v>
      </c>
      <c r="T9" s="99">
        <f>T15+T19+R23</f>
        <v>0</v>
      </c>
      <c r="U9" s="97">
        <f>U15+U19+W23</f>
        <v>0</v>
      </c>
      <c r="V9" s="98" t="s">
        <v>10</v>
      </c>
      <c r="W9" s="99">
        <f>W15+W19+U23</f>
        <v>0</v>
      </c>
      <c r="X9" s="95">
        <f>(R9-T9)*10000000+R9*1000000+(U9-W9)*1000+U9</f>
        <v>0</v>
      </c>
      <c r="Y9" s="95"/>
      <c r="Z9" s="96">
        <v>2</v>
      </c>
      <c r="AA9" s="643"/>
      <c r="AB9" s="638"/>
      <c r="AC9" s="638"/>
      <c r="AD9" s="638"/>
      <c r="AE9" s="63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97">
        <f>RANK(AW9,$AW$8:$AW$11)</f>
        <v>1</v>
      </c>
      <c r="AQ9" s="97">
        <f>AQ15+AQ19+AS23</f>
        <v>0</v>
      </c>
      <c r="AR9" s="98" t="s">
        <v>10</v>
      </c>
      <c r="AS9" s="99">
        <f>AS15+AS19+AQ23</f>
        <v>0</v>
      </c>
      <c r="AT9" s="97">
        <f>AT15+AT19+AV23</f>
        <v>0</v>
      </c>
      <c r="AU9" s="98" t="s">
        <v>10</v>
      </c>
      <c r="AV9" s="99">
        <f>AV15+AV19+AT23</f>
        <v>0</v>
      </c>
      <c r="AW9" s="95">
        <f>(AQ9-AS9)*10000000+AQ9*1000000+(AT9-AV9)*1000+AT9</f>
        <v>0</v>
      </c>
    </row>
    <row r="10" spans="1:49" ht="30" customHeight="1">
      <c r="A10" s="96">
        <v>3</v>
      </c>
      <c r="B10" s="643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97">
        <f>RANK(X10,$X$8:$X$11)</f>
        <v>1</v>
      </c>
      <c r="R10" s="97">
        <f>T15+T17+R21</f>
        <v>0</v>
      </c>
      <c r="S10" s="98" t="s">
        <v>10</v>
      </c>
      <c r="T10" s="99">
        <f>R15+R17+T21</f>
        <v>0</v>
      </c>
      <c r="U10" s="97">
        <f>W15+W17+U21</f>
        <v>0</v>
      </c>
      <c r="V10" s="98" t="s">
        <v>10</v>
      </c>
      <c r="W10" s="99">
        <f>U15+U17+W21</f>
        <v>0</v>
      </c>
      <c r="X10" s="95">
        <f>(R10-T10)*10000000+R10*1000000+(U10-W10)*1000+U10</f>
        <v>0</v>
      </c>
      <c r="Y10" s="95"/>
      <c r="Z10" s="96">
        <v>3</v>
      </c>
      <c r="AA10" s="643"/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97">
        <f>RANK(AW10,$AW$8:$AW$11)</f>
        <v>1</v>
      </c>
      <c r="AQ10" s="97">
        <f>AS15+AS17+AQ21</f>
        <v>0</v>
      </c>
      <c r="AR10" s="98" t="s">
        <v>10</v>
      </c>
      <c r="AS10" s="99">
        <f>AQ15+AQ17+AS21</f>
        <v>0</v>
      </c>
      <c r="AT10" s="97">
        <f>AV15+AV17+AT21</f>
        <v>0</v>
      </c>
      <c r="AU10" s="98" t="s">
        <v>10</v>
      </c>
      <c r="AV10" s="99">
        <f>AT15+AT17+AV21</f>
        <v>0</v>
      </c>
      <c r="AW10" s="95">
        <f>(AQ10-AS10)*10000000+AQ10*1000000+(AT10-AV10)*1000+AT10</f>
        <v>0</v>
      </c>
    </row>
    <row r="11" spans="1:49" s="95" customFormat="1" ht="30" customHeight="1">
      <c r="A11" s="96">
        <v>4</v>
      </c>
      <c r="B11" s="643"/>
      <c r="C11" s="638"/>
      <c r="D11" s="638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97">
        <f>RANK(X11,$X$8:$X$11)</f>
        <v>1</v>
      </c>
      <c r="R11" s="97">
        <f>T13+T19+T21</f>
        <v>0</v>
      </c>
      <c r="S11" s="98" t="s">
        <v>10</v>
      </c>
      <c r="T11" s="99">
        <f>R13+R19+R21</f>
        <v>0</v>
      </c>
      <c r="U11" s="97">
        <f>W13+W19+W21</f>
        <v>0</v>
      </c>
      <c r="V11" s="98" t="s">
        <v>10</v>
      </c>
      <c r="W11" s="99">
        <f>U13+U19+U21</f>
        <v>0</v>
      </c>
      <c r="X11" s="95">
        <f>(R11-T11)*10000000+R11*1000000+(U11-W11)*1000+U11</f>
        <v>0</v>
      </c>
      <c r="Z11" s="96">
        <v>4</v>
      </c>
      <c r="AA11" s="643"/>
      <c r="AB11" s="638"/>
      <c r="AC11" s="638"/>
      <c r="AD11" s="638"/>
      <c r="AE11" s="638"/>
      <c r="AF11" s="638"/>
      <c r="AG11" s="638"/>
      <c r="AH11" s="638"/>
      <c r="AI11" s="638"/>
      <c r="AJ11" s="638"/>
      <c r="AK11" s="638"/>
      <c r="AL11" s="638"/>
      <c r="AM11" s="638"/>
      <c r="AN11" s="638"/>
      <c r="AO11" s="638"/>
      <c r="AP11" s="97">
        <f>RANK(AW11,$AW$8:$AW$11)</f>
        <v>1</v>
      </c>
      <c r="AQ11" s="97">
        <f>AS13+AS19+AS21</f>
        <v>0</v>
      </c>
      <c r="AR11" s="98" t="s">
        <v>10</v>
      </c>
      <c r="AS11" s="99">
        <f>AQ13+AQ19+AQ21</f>
        <v>0</v>
      </c>
      <c r="AT11" s="97">
        <f>AV13+AV19+AV21</f>
        <v>0</v>
      </c>
      <c r="AU11" s="98" t="s">
        <v>10</v>
      </c>
      <c r="AV11" s="99">
        <f>AT13+AT19+AT21</f>
        <v>0</v>
      </c>
      <c r="AW11" s="95">
        <f>(AQ11-AS11)*10000000+AQ11*1000000+(AT11-AV11)*1000+AT11</f>
        <v>0</v>
      </c>
    </row>
    <row r="12" spans="1:48" ht="30" customHeight="1">
      <c r="A12" s="630" t="s">
        <v>11</v>
      </c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2"/>
      <c r="R12" s="640" t="s">
        <v>6</v>
      </c>
      <c r="S12" s="628"/>
      <c r="T12" s="641"/>
      <c r="U12" s="640" t="s">
        <v>7</v>
      </c>
      <c r="V12" s="628"/>
      <c r="W12" s="642"/>
      <c r="X12" s="100"/>
      <c r="Y12" s="100"/>
      <c r="Z12" s="630" t="s">
        <v>11</v>
      </c>
      <c r="AA12" s="631"/>
      <c r="AB12" s="631"/>
      <c r="AC12" s="631"/>
      <c r="AD12" s="631"/>
      <c r="AE12" s="631"/>
      <c r="AF12" s="631"/>
      <c r="AG12" s="631"/>
      <c r="AH12" s="631"/>
      <c r="AI12" s="631"/>
      <c r="AJ12" s="631"/>
      <c r="AK12" s="631"/>
      <c r="AL12" s="631"/>
      <c r="AM12" s="631"/>
      <c r="AN12" s="631"/>
      <c r="AO12" s="631"/>
      <c r="AP12" s="632"/>
      <c r="AQ12" s="640" t="s">
        <v>6</v>
      </c>
      <c r="AR12" s="628"/>
      <c r="AS12" s="641"/>
      <c r="AT12" s="640" t="s">
        <v>7</v>
      </c>
      <c r="AU12" s="628"/>
      <c r="AV12" s="642"/>
    </row>
    <row r="13" spans="1:48" ht="15" customHeight="1">
      <c r="A13" s="101">
        <v>1</v>
      </c>
      <c r="B13" s="570">
        <f>B8</f>
        <v>0</v>
      </c>
      <c r="C13" s="570"/>
      <c r="D13" s="570"/>
      <c r="E13" s="570"/>
      <c r="F13" s="570"/>
      <c r="G13" s="570"/>
      <c r="H13" s="570"/>
      <c r="I13" s="570" t="s">
        <v>21</v>
      </c>
      <c r="J13" s="570">
        <f>B11</f>
        <v>0</v>
      </c>
      <c r="K13" s="570"/>
      <c r="L13" s="570"/>
      <c r="M13" s="570"/>
      <c r="N13" s="570"/>
      <c r="O13" s="570"/>
      <c r="P13" s="570"/>
      <c r="Q13" s="102">
        <v>4</v>
      </c>
      <c r="R13" s="579"/>
      <c r="S13" s="570" t="s">
        <v>10</v>
      </c>
      <c r="T13" s="577"/>
      <c r="U13" s="579"/>
      <c r="V13" s="570" t="s">
        <v>10</v>
      </c>
      <c r="W13" s="572"/>
      <c r="X13" s="100"/>
      <c r="Y13" s="100"/>
      <c r="Z13" s="101">
        <v>1</v>
      </c>
      <c r="AA13" s="570">
        <f>AA8</f>
        <v>0</v>
      </c>
      <c r="AB13" s="570"/>
      <c r="AC13" s="570"/>
      <c r="AD13" s="570"/>
      <c r="AE13" s="570"/>
      <c r="AF13" s="570"/>
      <c r="AG13" s="570"/>
      <c r="AH13" s="570" t="s">
        <v>21</v>
      </c>
      <c r="AI13" s="570">
        <f>AA11</f>
        <v>0</v>
      </c>
      <c r="AJ13" s="570"/>
      <c r="AK13" s="570"/>
      <c r="AL13" s="570"/>
      <c r="AM13" s="570"/>
      <c r="AN13" s="570"/>
      <c r="AO13" s="570"/>
      <c r="AP13" s="102">
        <v>4</v>
      </c>
      <c r="AQ13" s="579"/>
      <c r="AR13" s="570" t="s">
        <v>10</v>
      </c>
      <c r="AS13" s="577"/>
      <c r="AT13" s="579"/>
      <c r="AU13" s="570" t="s">
        <v>10</v>
      </c>
      <c r="AV13" s="572"/>
    </row>
    <row r="14" spans="1:48" ht="15" customHeight="1">
      <c r="A14" s="103"/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104" t="s">
        <v>129</v>
      </c>
      <c r="R14" s="592"/>
      <c r="S14" s="591"/>
      <c r="T14" s="594"/>
      <c r="U14" s="592"/>
      <c r="V14" s="591"/>
      <c r="W14" s="590"/>
      <c r="X14" s="100"/>
      <c r="Y14" s="100"/>
      <c r="Z14" s="103"/>
      <c r="AA14" s="584"/>
      <c r="AB14" s="584"/>
      <c r="AC14" s="584"/>
      <c r="AD14" s="584"/>
      <c r="AE14" s="584"/>
      <c r="AF14" s="584"/>
      <c r="AG14" s="584"/>
      <c r="AH14" s="584"/>
      <c r="AI14" s="584"/>
      <c r="AJ14" s="584"/>
      <c r="AK14" s="584"/>
      <c r="AL14" s="584"/>
      <c r="AM14" s="584"/>
      <c r="AN14" s="584"/>
      <c r="AO14" s="584"/>
      <c r="AP14" s="104" t="s">
        <v>132</v>
      </c>
      <c r="AQ14" s="592"/>
      <c r="AR14" s="591"/>
      <c r="AS14" s="594"/>
      <c r="AT14" s="592"/>
      <c r="AU14" s="591"/>
      <c r="AV14" s="590"/>
    </row>
    <row r="15" spans="1:48" ht="15" customHeight="1">
      <c r="A15" s="101">
        <v>2</v>
      </c>
      <c r="B15" s="570">
        <f>B9</f>
        <v>0</v>
      </c>
      <c r="C15" s="570"/>
      <c r="D15" s="570"/>
      <c r="E15" s="570"/>
      <c r="F15" s="570"/>
      <c r="G15" s="570"/>
      <c r="H15" s="570"/>
      <c r="I15" s="570" t="s">
        <v>21</v>
      </c>
      <c r="J15" s="570">
        <f>B10</f>
        <v>0</v>
      </c>
      <c r="K15" s="570"/>
      <c r="L15" s="570"/>
      <c r="M15" s="570"/>
      <c r="N15" s="570"/>
      <c r="O15" s="570"/>
      <c r="P15" s="570"/>
      <c r="Q15" s="102">
        <v>3</v>
      </c>
      <c r="R15" s="579"/>
      <c r="S15" s="570" t="s">
        <v>10</v>
      </c>
      <c r="T15" s="577"/>
      <c r="U15" s="579"/>
      <c r="V15" s="570" t="s">
        <v>10</v>
      </c>
      <c r="W15" s="572"/>
      <c r="X15" s="100"/>
      <c r="Y15" s="100"/>
      <c r="Z15" s="101">
        <v>2</v>
      </c>
      <c r="AA15" s="570">
        <f>AA9</f>
        <v>0</v>
      </c>
      <c r="AB15" s="570"/>
      <c r="AC15" s="570"/>
      <c r="AD15" s="570"/>
      <c r="AE15" s="570"/>
      <c r="AF15" s="570"/>
      <c r="AG15" s="570"/>
      <c r="AH15" s="570" t="s">
        <v>21</v>
      </c>
      <c r="AI15" s="570">
        <f>AA10</f>
        <v>0</v>
      </c>
      <c r="AJ15" s="570"/>
      <c r="AK15" s="570"/>
      <c r="AL15" s="570"/>
      <c r="AM15" s="570"/>
      <c r="AN15" s="570"/>
      <c r="AO15" s="570"/>
      <c r="AP15" s="102">
        <v>3</v>
      </c>
      <c r="AQ15" s="579"/>
      <c r="AR15" s="570" t="s">
        <v>10</v>
      </c>
      <c r="AS15" s="577"/>
      <c r="AT15" s="579"/>
      <c r="AU15" s="570" t="s">
        <v>10</v>
      </c>
      <c r="AV15" s="572"/>
    </row>
    <row r="16" spans="1:48" ht="15" customHeight="1">
      <c r="A16" s="105"/>
      <c r="B16" s="591"/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106" t="s">
        <v>128</v>
      </c>
      <c r="R16" s="592"/>
      <c r="S16" s="591"/>
      <c r="T16" s="594"/>
      <c r="U16" s="592"/>
      <c r="V16" s="591"/>
      <c r="W16" s="590"/>
      <c r="X16" s="100"/>
      <c r="Y16" s="100"/>
      <c r="Z16" s="105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106" t="s">
        <v>131</v>
      </c>
      <c r="AQ16" s="592"/>
      <c r="AR16" s="591"/>
      <c r="AS16" s="594"/>
      <c r="AT16" s="592"/>
      <c r="AU16" s="591"/>
      <c r="AV16" s="590"/>
    </row>
    <row r="17" spans="1:48" ht="15" customHeight="1">
      <c r="A17" s="101">
        <v>1</v>
      </c>
      <c r="B17" s="570">
        <f>B8</f>
        <v>0</v>
      </c>
      <c r="C17" s="570"/>
      <c r="D17" s="570"/>
      <c r="E17" s="570"/>
      <c r="F17" s="570"/>
      <c r="G17" s="570"/>
      <c r="H17" s="570"/>
      <c r="I17" s="570" t="s">
        <v>21</v>
      </c>
      <c r="J17" s="570">
        <f>B10</f>
        <v>0</v>
      </c>
      <c r="K17" s="570"/>
      <c r="L17" s="570"/>
      <c r="M17" s="570"/>
      <c r="N17" s="570"/>
      <c r="O17" s="570"/>
      <c r="P17" s="570"/>
      <c r="Q17" s="102">
        <v>3</v>
      </c>
      <c r="R17" s="579"/>
      <c r="S17" s="570" t="s">
        <v>10</v>
      </c>
      <c r="T17" s="577"/>
      <c r="U17" s="579"/>
      <c r="V17" s="570" t="s">
        <v>10</v>
      </c>
      <c r="W17" s="572"/>
      <c r="X17" s="100"/>
      <c r="Y17" s="100"/>
      <c r="Z17" s="101">
        <v>1</v>
      </c>
      <c r="AA17" s="570">
        <f>AA8</f>
        <v>0</v>
      </c>
      <c r="AB17" s="570"/>
      <c r="AC17" s="570"/>
      <c r="AD17" s="570"/>
      <c r="AE17" s="570"/>
      <c r="AF17" s="570"/>
      <c r="AG17" s="570"/>
      <c r="AH17" s="570" t="s">
        <v>21</v>
      </c>
      <c r="AI17" s="570">
        <f>AA10</f>
        <v>0</v>
      </c>
      <c r="AJ17" s="570"/>
      <c r="AK17" s="570"/>
      <c r="AL17" s="570"/>
      <c r="AM17" s="570"/>
      <c r="AN17" s="570"/>
      <c r="AO17" s="570"/>
      <c r="AP17" s="102">
        <v>3</v>
      </c>
      <c r="AQ17" s="579"/>
      <c r="AR17" s="570" t="s">
        <v>10</v>
      </c>
      <c r="AS17" s="577"/>
      <c r="AT17" s="579"/>
      <c r="AU17" s="570" t="s">
        <v>10</v>
      </c>
      <c r="AV17" s="572"/>
    </row>
    <row r="18" spans="1:48" ht="15" customHeight="1">
      <c r="A18" s="105"/>
      <c r="B18" s="591"/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106" t="s">
        <v>145</v>
      </c>
      <c r="R18" s="592"/>
      <c r="S18" s="591"/>
      <c r="T18" s="594"/>
      <c r="U18" s="592"/>
      <c r="V18" s="591"/>
      <c r="W18" s="590"/>
      <c r="Z18" s="105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106" t="s">
        <v>146</v>
      </c>
      <c r="AQ18" s="592"/>
      <c r="AR18" s="591"/>
      <c r="AS18" s="594"/>
      <c r="AT18" s="592"/>
      <c r="AU18" s="591"/>
      <c r="AV18" s="590"/>
    </row>
    <row r="19" spans="1:48" ht="15" customHeight="1">
      <c r="A19" s="103">
        <v>2</v>
      </c>
      <c r="B19" s="584">
        <f>B9</f>
        <v>0</v>
      </c>
      <c r="C19" s="584"/>
      <c r="D19" s="584"/>
      <c r="E19" s="584"/>
      <c r="F19" s="584"/>
      <c r="G19" s="584"/>
      <c r="H19" s="584"/>
      <c r="I19" s="584" t="s">
        <v>21</v>
      </c>
      <c r="J19" s="584">
        <f>B11</f>
        <v>0</v>
      </c>
      <c r="K19" s="584"/>
      <c r="L19" s="584"/>
      <c r="M19" s="584"/>
      <c r="N19" s="584"/>
      <c r="O19" s="584"/>
      <c r="P19" s="584"/>
      <c r="Q19" s="104">
        <v>4</v>
      </c>
      <c r="R19" s="579"/>
      <c r="S19" s="570" t="s">
        <v>10</v>
      </c>
      <c r="T19" s="577"/>
      <c r="U19" s="579"/>
      <c r="V19" s="570" t="s">
        <v>10</v>
      </c>
      <c r="W19" s="572"/>
      <c r="X19" s="107"/>
      <c r="Y19" s="107"/>
      <c r="Z19" s="103">
        <v>2</v>
      </c>
      <c r="AA19" s="584">
        <f>AA9</f>
        <v>0</v>
      </c>
      <c r="AB19" s="584"/>
      <c r="AC19" s="584"/>
      <c r="AD19" s="584"/>
      <c r="AE19" s="584"/>
      <c r="AF19" s="584"/>
      <c r="AG19" s="584"/>
      <c r="AH19" s="584" t="s">
        <v>21</v>
      </c>
      <c r="AI19" s="584">
        <f>AA11</f>
        <v>0</v>
      </c>
      <c r="AJ19" s="584"/>
      <c r="AK19" s="584"/>
      <c r="AL19" s="584"/>
      <c r="AM19" s="584"/>
      <c r="AN19" s="584"/>
      <c r="AO19" s="584"/>
      <c r="AP19" s="104">
        <v>4</v>
      </c>
      <c r="AQ19" s="579"/>
      <c r="AR19" s="570" t="s">
        <v>10</v>
      </c>
      <c r="AS19" s="577"/>
      <c r="AT19" s="579"/>
      <c r="AU19" s="570" t="s">
        <v>10</v>
      </c>
      <c r="AV19" s="572"/>
    </row>
    <row r="20" spans="1:48" ht="15" customHeight="1">
      <c r="A20" s="103"/>
      <c r="B20" s="584"/>
      <c r="C20" s="584"/>
      <c r="D20" s="584"/>
      <c r="E20" s="584"/>
      <c r="F20" s="584"/>
      <c r="G20" s="584"/>
      <c r="H20" s="584"/>
      <c r="I20" s="584"/>
      <c r="J20" s="584"/>
      <c r="K20" s="584"/>
      <c r="L20" s="584"/>
      <c r="M20" s="584"/>
      <c r="N20" s="584"/>
      <c r="O20" s="584"/>
      <c r="P20" s="584"/>
      <c r="Q20" s="104" t="s">
        <v>129</v>
      </c>
      <c r="R20" s="592"/>
      <c r="S20" s="591"/>
      <c r="T20" s="594"/>
      <c r="U20" s="592"/>
      <c r="V20" s="591"/>
      <c r="W20" s="590"/>
      <c r="X20" s="108"/>
      <c r="Y20" s="108"/>
      <c r="Z20" s="103"/>
      <c r="AA20" s="584"/>
      <c r="AB20" s="584"/>
      <c r="AC20" s="584"/>
      <c r="AD20" s="584"/>
      <c r="AE20" s="584"/>
      <c r="AF20" s="584"/>
      <c r="AG20" s="584"/>
      <c r="AH20" s="584"/>
      <c r="AI20" s="584"/>
      <c r="AJ20" s="584"/>
      <c r="AK20" s="584"/>
      <c r="AL20" s="584"/>
      <c r="AM20" s="584"/>
      <c r="AN20" s="584"/>
      <c r="AO20" s="584"/>
      <c r="AP20" s="104" t="s">
        <v>132</v>
      </c>
      <c r="AQ20" s="592"/>
      <c r="AR20" s="591"/>
      <c r="AS20" s="594"/>
      <c r="AT20" s="592"/>
      <c r="AU20" s="591"/>
      <c r="AV20" s="590"/>
    </row>
    <row r="21" spans="1:48" s="95" customFormat="1" ht="15" customHeight="1">
      <c r="A21" s="101">
        <v>3</v>
      </c>
      <c r="B21" s="570">
        <f>B10</f>
        <v>0</v>
      </c>
      <c r="C21" s="570"/>
      <c r="D21" s="570"/>
      <c r="E21" s="570"/>
      <c r="F21" s="570"/>
      <c r="G21" s="570"/>
      <c r="H21" s="570"/>
      <c r="I21" s="570" t="s">
        <v>21</v>
      </c>
      <c r="J21" s="570">
        <f>B11</f>
        <v>0</v>
      </c>
      <c r="K21" s="570"/>
      <c r="L21" s="570"/>
      <c r="M21" s="570"/>
      <c r="N21" s="570"/>
      <c r="O21" s="570"/>
      <c r="P21" s="570"/>
      <c r="Q21" s="102">
        <v>4</v>
      </c>
      <c r="R21" s="579"/>
      <c r="S21" s="570" t="s">
        <v>10</v>
      </c>
      <c r="T21" s="577"/>
      <c r="U21" s="579"/>
      <c r="V21" s="570" t="s">
        <v>10</v>
      </c>
      <c r="W21" s="572"/>
      <c r="X21" s="94"/>
      <c r="Y21" s="94"/>
      <c r="Z21" s="101">
        <v>3</v>
      </c>
      <c r="AA21" s="570">
        <f>AA10</f>
        <v>0</v>
      </c>
      <c r="AB21" s="570"/>
      <c r="AC21" s="570"/>
      <c r="AD21" s="570"/>
      <c r="AE21" s="570"/>
      <c r="AF21" s="570"/>
      <c r="AG21" s="570"/>
      <c r="AH21" s="570" t="s">
        <v>21</v>
      </c>
      <c r="AI21" s="570">
        <f>AA11</f>
        <v>0</v>
      </c>
      <c r="AJ21" s="570"/>
      <c r="AK21" s="570"/>
      <c r="AL21" s="570"/>
      <c r="AM21" s="570"/>
      <c r="AN21" s="570"/>
      <c r="AO21" s="570"/>
      <c r="AP21" s="102">
        <v>4</v>
      </c>
      <c r="AQ21" s="579"/>
      <c r="AR21" s="570" t="s">
        <v>10</v>
      </c>
      <c r="AS21" s="577"/>
      <c r="AT21" s="579"/>
      <c r="AU21" s="570" t="s">
        <v>10</v>
      </c>
      <c r="AV21" s="572"/>
    </row>
    <row r="22" spans="1:48" ht="15" customHeight="1">
      <c r="A22" s="105"/>
      <c r="B22" s="591"/>
      <c r="C22" s="591"/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Q22" s="106" t="s">
        <v>127</v>
      </c>
      <c r="R22" s="592"/>
      <c r="S22" s="591"/>
      <c r="T22" s="594"/>
      <c r="U22" s="592"/>
      <c r="V22" s="591"/>
      <c r="W22" s="590"/>
      <c r="X22" s="109" t="s">
        <v>80</v>
      </c>
      <c r="Y22" s="109"/>
      <c r="Z22" s="105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106" t="s">
        <v>130</v>
      </c>
      <c r="AQ22" s="592"/>
      <c r="AR22" s="591"/>
      <c r="AS22" s="594"/>
      <c r="AT22" s="592"/>
      <c r="AU22" s="591"/>
      <c r="AV22" s="590"/>
    </row>
    <row r="23" spans="1:48" ht="15" customHeight="1">
      <c r="A23" s="101">
        <v>1</v>
      </c>
      <c r="B23" s="570">
        <f>B8</f>
        <v>0</v>
      </c>
      <c r="C23" s="570"/>
      <c r="D23" s="570"/>
      <c r="E23" s="570"/>
      <c r="F23" s="570"/>
      <c r="G23" s="570"/>
      <c r="H23" s="570"/>
      <c r="I23" s="570" t="s">
        <v>21</v>
      </c>
      <c r="J23" s="570">
        <f>B9</f>
        <v>0</v>
      </c>
      <c r="K23" s="570"/>
      <c r="L23" s="570"/>
      <c r="M23" s="570"/>
      <c r="N23" s="570"/>
      <c r="O23" s="570"/>
      <c r="P23" s="570"/>
      <c r="Q23" s="102">
        <v>2</v>
      </c>
      <c r="R23" s="579"/>
      <c r="S23" s="570" t="s">
        <v>10</v>
      </c>
      <c r="T23" s="577"/>
      <c r="U23" s="579"/>
      <c r="V23" s="570" t="s">
        <v>10</v>
      </c>
      <c r="W23" s="572"/>
      <c r="X23" s="109"/>
      <c r="Y23" s="109"/>
      <c r="Z23" s="101">
        <v>1</v>
      </c>
      <c r="AA23" s="570">
        <f>AA8</f>
        <v>0</v>
      </c>
      <c r="AB23" s="570"/>
      <c r="AC23" s="570"/>
      <c r="AD23" s="570"/>
      <c r="AE23" s="570"/>
      <c r="AF23" s="570"/>
      <c r="AG23" s="570"/>
      <c r="AH23" s="570" t="s">
        <v>21</v>
      </c>
      <c r="AI23" s="570">
        <f>AA9</f>
        <v>0</v>
      </c>
      <c r="AJ23" s="570"/>
      <c r="AK23" s="570"/>
      <c r="AL23" s="570"/>
      <c r="AM23" s="570"/>
      <c r="AN23" s="570"/>
      <c r="AO23" s="570"/>
      <c r="AP23" s="102">
        <v>2</v>
      </c>
      <c r="AQ23" s="579"/>
      <c r="AR23" s="570" t="s">
        <v>10</v>
      </c>
      <c r="AS23" s="577"/>
      <c r="AT23" s="579"/>
      <c r="AU23" s="570" t="s">
        <v>10</v>
      </c>
      <c r="AV23" s="572"/>
    </row>
    <row r="24" spans="1:48" ht="15" customHeight="1" thickBot="1">
      <c r="A24" s="110" t="s">
        <v>80</v>
      </c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111" t="s">
        <v>145</v>
      </c>
      <c r="R24" s="580"/>
      <c r="S24" s="571"/>
      <c r="T24" s="578"/>
      <c r="U24" s="580"/>
      <c r="V24" s="571"/>
      <c r="W24" s="573"/>
      <c r="X24" s="109"/>
      <c r="Y24" s="109"/>
      <c r="Z24" s="110" t="s">
        <v>80</v>
      </c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1"/>
      <c r="AN24" s="571"/>
      <c r="AO24" s="571"/>
      <c r="AP24" s="111" t="s">
        <v>146</v>
      </c>
      <c r="AQ24" s="580"/>
      <c r="AR24" s="571"/>
      <c r="AS24" s="578"/>
      <c r="AT24" s="580"/>
      <c r="AU24" s="571"/>
      <c r="AV24" s="573"/>
    </row>
    <row r="25" spans="1:48" s="95" customFormat="1" ht="19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112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112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</row>
    <row r="26" spans="1:48" ht="20.25">
      <c r="A26" s="569" t="s">
        <v>84</v>
      </c>
      <c r="B26" s="569"/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/>
      <c r="AJ26" s="569"/>
      <c r="AK26" s="569"/>
      <c r="AL26" s="569"/>
      <c r="AM26" s="569"/>
      <c r="AN26" s="569"/>
      <c r="AO26" s="569"/>
      <c r="AP26" s="569"/>
      <c r="AQ26" s="569"/>
      <c r="AR26" s="569"/>
      <c r="AS26" s="569"/>
      <c r="AT26" s="569"/>
      <c r="AU26" s="569"/>
      <c r="AV26" s="569"/>
    </row>
    <row r="27" spans="1:48" ht="19.5" customHeight="1" thickBot="1">
      <c r="A27" s="113"/>
      <c r="B27" s="100"/>
      <c r="C27" s="100"/>
      <c r="D27" s="100"/>
      <c r="E27" s="94"/>
      <c r="F27" s="100"/>
      <c r="G27" s="100"/>
      <c r="H27" s="100"/>
      <c r="I27" s="108"/>
      <c r="J27" s="100"/>
      <c r="K27" s="94"/>
      <c r="L27" s="100"/>
      <c r="M27" s="100"/>
      <c r="N27" s="94"/>
      <c r="O27" s="100"/>
      <c r="P27" s="108"/>
      <c r="Q27" s="113"/>
      <c r="R27" s="100"/>
      <c r="S27" s="100"/>
      <c r="T27" s="100"/>
      <c r="U27" s="94"/>
      <c r="V27" s="100"/>
      <c r="W27" s="100"/>
      <c r="X27" s="100"/>
      <c r="Y27" s="100"/>
      <c r="Z27" s="108"/>
      <c r="AA27" s="100"/>
      <c r="AB27" s="94"/>
      <c r="AC27" s="100"/>
      <c r="AD27" s="100"/>
      <c r="AE27" s="94"/>
      <c r="AF27" s="100"/>
      <c r="AG27" s="108"/>
      <c r="AH27" s="113"/>
      <c r="AI27" s="100"/>
      <c r="AJ27" s="100"/>
      <c r="AK27" s="100"/>
      <c r="AL27" s="94"/>
      <c r="AM27" s="100"/>
      <c r="AN27" s="100"/>
      <c r="AO27" s="100"/>
      <c r="AP27" s="108"/>
      <c r="AQ27" s="100"/>
      <c r="AR27" s="94"/>
      <c r="AS27" s="100"/>
      <c r="AT27" s="100"/>
      <c r="AU27" s="94"/>
      <c r="AV27" s="100"/>
    </row>
    <row r="28" spans="1:48" ht="30" customHeight="1">
      <c r="A28" s="114" t="s">
        <v>75</v>
      </c>
      <c r="B28" s="618" t="s">
        <v>11</v>
      </c>
      <c r="C28" s="622"/>
      <c r="D28" s="622"/>
      <c r="E28" s="622"/>
      <c r="F28" s="622"/>
      <c r="G28" s="622"/>
      <c r="H28" s="622"/>
      <c r="I28" s="622"/>
      <c r="J28" s="622"/>
      <c r="K28" s="622"/>
      <c r="L28" s="622"/>
      <c r="M28" s="622"/>
      <c r="N28" s="622"/>
      <c r="O28" s="622"/>
      <c r="P28" s="622"/>
      <c r="Q28" s="622"/>
      <c r="R28" s="623" t="s">
        <v>6</v>
      </c>
      <c r="S28" s="623"/>
      <c r="T28" s="623"/>
      <c r="U28" s="623" t="s">
        <v>7</v>
      </c>
      <c r="V28" s="623"/>
      <c r="W28" s="624"/>
      <c r="X28" s="100"/>
      <c r="Y28" s="100"/>
      <c r="Z28" s="114" t="s">
        <v>75</v>
      </c>
      <c r="AA28" s="617" t="s">
        <v>11</v>
      </c>
      <c r="AB28" s="617"/>
      <c r="AC28" s="617"/>
      <c r="AD28" s="617"/>
      <c r="AE28" s="617"/>
      <c r="AF28" s="617"/>
      <c r="AG28" s="617"/>
      <c r="AH28" s="617"/>
      <c r="AI28" s="617"/>
      <c r="AJ28" s="617"/>
      <c r="AK28" s="617"/>
      <c r="AL28" s="617"/>
      <c r="AM28" s="617"/>
      <c r="AN28" s="617"/>
      <c r="AO28" s="617"/>
      <c r="AP28" s="618"/>
      <c r="AQ28" s="608" t="s">
        <v>6</v>
      </c>
      <c r="AR28" s="609"/>
      <c r="AS28" s="611"/>
      <c r="AT28" s="608" t="s">
        <v>7</v>
      </c>
      <c r="AU28" s="609"/>
      <c r="AV28" s="610"/>
    </row>
    <row r="29" spans="1:50" ht="15" customHeight="1">
      <c r="A29" s="585">
        <v>1</v>
      </c>
      <c r="B29" s="115" t="s">
        <v>16</v>
      </c>
      <c r="C29" s="657">
        <f>IF(Q8=2,B8,IF(Q9=2,B9,IF(Q10=2,B10,B11)))</f>
        <v>0</v>
      </c>
      <c r="D29" s="657"/>
      <c r="E29" s="657"/>
      <c r="F29" s="657"/>
      <c r="G29" s="657"/>
      <c r="H29" s="657"/>
      <c r="I29" s="584" t="s">
        <v>21</v>
      </c>
      <c r="J29" s="657">
        <f>IF(AP8=3,AA8,IF(AP9=3,AA9,IF(AP10=3,AA10,AA11)))</f>
        <v>0</v>
      </c>
      <c r="K29" s="657"/>
      <c r="L29" s="657"/>
      <c r="M29" s="657"/>
      <c r="N29" s="657"/>
      <c r="O29" s="657"/>
      <c r="P29" s="100"/>
      <c r="Q29" s="104" t="s">
        <v>36</v>
      </c>
      <c r="R29" s="579"/>
      <c r="S29" s="570" t="s">
        <v>10</v>
      </c>
      <c r="T29" s="577"/>
      <c r="U29" s="579"/>
      <c r="V29" s="570" t="s">
        <v>10</v>
      </c>
      <c r="W29" s="572"/>
      <c r="X29" s="493">
        <f>R29*100+U29</f>
        <v>0</v>
      </c>
      <c r="Y29" s="581">
        <f>T29*100+W29</f>
        <v>0</v>
      </c>
      <c r="Z29" s="597">
        <v>2</v>
      </c>
      <c r="AA29" s="116" t="s">
        <v>37</v>
      </c>
      <c r="AB29" s="654">
        <f>IF(Q8=3,B8,IF(Q9=3,B9,IF(Q10=3,B10,B11)))</f>
        <v>0</v>
      </c>
      <c r="AC29" s="654"/>
      <c r="AD29" s="654"/>
      <c r="AE29" s="654"/>
      <c r="AF29" s="654"/>
      <c r="AG29" s="654"/>
      <c r="AH29" s="570" t="s">
        <v>21</v>
      </c>
      <c r="AI29" s="654">
        <f>IF(AP8=2,AA8,IF(AP9=2,AA9,IF(AP10=2,AA10,AA11)))</f>
        <v>0</v>
      </c>
      <c r="AJ29" s="654"/>
      <c r="AK29" s="654"/>
      <c r="AL29" s="654"/>
      <c r="AM29" s="654"/>
      <c r="AN29" s="654"/>
      <c r="AO29" s="117"/>
      <c r="AP29" s="102" t="s">
        <v>17</v>
      </c>
      <c r="AQ29" s="619"/>
      <c r="AR29" s="570" t="s">
        <v>10</v>
      </c>
      <c r="AS29" s="577"/>
      <c r="AT29" s="579"/>
      <c r="AU29" s="570" t="s">
        <v>10</v>
      </c>
      <c r="AV29" s="572"/>
      <c r="AW29" s="493">
        <f>AQ29*100+AT29</f>
        <v>0</v>
      </c>
      <c r="AX29" s="581">
        <f>AS29*100+AV29</f>
        <v>0</v>
      </c>
    </row>
    <row r="30" spans="1:50" ht="15" customHeight="1">
      <c r="A30" s="585"/>
      <c r="B30" s="118"/>
      <c r="C30" s="656"/>
      <c r="D30" s="656"/>
      <c r="E30" s="656"/>
      <c r="F30" s="656"/>
      <c r="G30" s="656"/>
      <c r="H30" s="656"/>
      <c r="I30" s="591"/>
      <c r="J30" s="656"/>
      <c r="K30" s="656"/>
      <c r="L30" s="656"/>
      <c r="M30" s="656"/>
      <c r="N30" s="656"/>
      <c r="O30" s="656"/>
      <c r="P30" s="118"/>
      <c r="Q30" s="106" t="s">
        <v>18</v>
      </c>
      <c r="R30" s="592"/>
      <c r="S30" s="591"/>
      <c r="T30" s="594"/>
      <c r="U30" s="592"/>
      <c r="V30" s="591"/>
      <c r="W30" s="590"/>
      <c r="X30" s="493"/>
      <c r="Y30" s="581"/>
      <c r="Z30" s="616"/>
      <c r="AA30" s="118"/>
      <c r="AB30" s="656"/>
      <c r="AC30" s="656"/>
      <c r="AD30" s="656"/>
      <c r="AE30" s="656"/>
      <c r="AF30" s="656"/>
      <c r="AG30" s="656"/>
      <c r="AH30" s="591"/>
      <c r="AI30" s="656"/>
      <c r="AJ30" s="656"/>
      <c r="AK30" s="656"/>
      <c r="AL30" s="656"/>
      <c r="AM30" s="656"/>
      <c r="AN30" s="656"/>
      <c r="AO30" s="118"/>
      <c r="AP30" s="106" t="s">
        <v>15</v>
      </c>
      <c r="AQ30" s="592"/>
      <c r="AR30" s="591"/>
      <c r="AS30" s="594"/>
      <c r="AT30" s="592"/>
      <c r="AU30" s="591"/>
      <c r="AV30" s="590"/>
      <c r="AW30" s="493"/>
      <c r="AX30" s="581"/>
    </row>
    <row r="31" spans="1:60" ht="15" customHeight="1">
      <c r="A31" s="585">
        <v>3</v>
      </c>
      <c r="B31" s="116" t="s">
        <v>15</v>
      </c>
      <c r="C31" s="654">
        <f>IF(Q8=1,B8,IF(Q9=1,B9,IF(Q10=1,B10,B11)))</f>
        <v>0</v>
      </c>
      <c r="D31" s="654"/>
      <c r="E31" s="654"/>
      <c r="F31" s="654"/>
      <c r="G31" s="654"/>
      <c r="H31" s="654"/>
      <c r="I31" s="570" t="s">
        <v>21</v>
      </c>
      <c r="J31" s="654">
        <f>IF(AW29=AX29,,IF(AW29&gt;AX29,AB29,AI29))</f>
        <v>0</v>
      </c>
      <c r="K31" s="654"/>
      <c r="L31" s="654"/>
      <c r="M31" s="654"/>
      <c r="N31" s="654"/>
      <c r="O31" s="654"/>
      <c r="P31" s="117"/>
      <c r="Q31" s="119" t="s">
        <v>79</v>
      </c>
      <c r="R31" s="579"/>
      <c r="S31" s="570" t="s">
        <v>10</v>
      </c>
      <c r="T31" s="577"/>
      <c r="U31" s="579"/>
      <c r="V31" s="570" t="s">
        <v>10</v>
      </c>
      <c r="W31" s="572"/>
      <c r="X31" s="493">
        <f>R31*100+U31</f>
        <v>0</v>
      </c>
      <c r="Y31" s="581">
        <f>T31*100+W31</f>
        <v>0</v>
      </c>
      <c r="Z31" s="597">
        <v>4</v>
      </c>
      <c r="AA31" s="116" t="s">
        <v>18</v>
      </c>
      <c r="AB31" s="654">
        <f>IF(AP8=1,AA8,IF(AP9=1,AA9,IF(AP10=1,AA10,AA11)))</f>
        <v>0</v>
      </c>
      <c r="AC31" s="654"/>
      <c r="AD31" s="654"/>
      <c r="AE31" s="654"/>
      <c r="AF31" s="654"/>
      <c r="AG31" s="654"/>
      <c r="AH31" s="570" t="s">
        <v>21</v>
      </c>
      <c r="AI31" s="654">
        <f>IF(X29=Y29,,IF(X29&gt;Y29,C29,J29))</f>
        <v>0</v>
      </c>
      <c r="AJ31" s="654"/>
      <c r="AK31" s="654"/>
      <c r="AL31" s="654"/>
      <c r="AM31" s="654"/>
      <c r="AN31" s="654"/>
      <c r="AO31" s="117"/>
      <c r="AP31" s="119" t="s">
        <v>78</v>
      </c>
      <c r="AQ31" s="579"/>
      <c r="AR31" s="570" t="s">
        <v>10</v>
      </c>
      <c r="AS31" s="577"/>
      <c r="AT31" s="579"/>
      <c r="AU31" s="570" t="s">
        <v>10</v>
      </c>
      <c r="AV31" s="572"/>
      <c r="AW31" s="493">
        <f>AQ31*100+AT31</f>
        <v>0</v>
      </c>
      <c r="AX31" s="581">
        <f>AS31*100+AV31</f>
        <v>0</v>
      </c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</row>
    <row r="32" spans="1:60" ht="15" customHeight="1">
      <c r="A32" s="585"/>
      <c r="B32" s="118"/>
      <c r="C32" s="656"/>
      <c r="D32" s="656"/>
      <c r="E32" s="656"/>
      <c r="F32" s="656"/>
      <c r="G32" s="656"/>
      <c r="H32" s="656"/>
      <c r="I32" s="591"/>
      <c r="J32" s="656"/>
      <c r="K32" s="656"/>
      <c r="L32" s="656"/>
      <c r="M32" s="656"/>
      <c r="N32" s="656"/>
      <c r="O32" s="656"/>
      <c r="P32" s="118"/>
      <c r="Q32" s="106" t="s">
        <v>56</v>
      </c>
      <c r="R32" s="592"/>
      <c r="S32" s="591"/>
      <c r="T32" s="594"/>
      <c r="U32" s="592"/>
      <c r="V32" s="591"/>
      <c r="W32" s="590"/>
      <c r="X32" s="493"/>
      <c r="Y32" s="581"/>
      <c r="Z32" s="616"/>
      <c r="AA32" s="118"/>
      <c r="AB32" s="656"/>
      <c r="AC32" s="656"/>
      <c r="AD32" s="656"/>
      <c r="AE32" s="656"/>
      <c r="AF32" s="656"/>
      <c r="AG32" s="656"/>
      <c r="AH32" s="591"/>
      <c r="AI32" s="656"/>
      <c r="AJ32" s="656"/>
      <c r="AK32" s="656"/>
      <c r="AL32" s="656"/>
      <c r="AM32" s="656"/>
      <c r="AN32" s="656"/>
      <c r="AO32" s="118"/>
      <c r="AP32" s="106" t="s">
        <v>65</v>
      </c>
      <c r="AQ32" s="592"/>
      <c r="AR32" s="591"/>
      <c r="AS32" s="594"/>
      <c r="AT32" s="592"/>
      <c r="AU32" s="591"/>
      <c r="AV32" s="590"/>
      <c r="AW32" s="493"/>
      <c r="AX32" s="581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</row>
    <row r="33" spans="1:50" ht="15" customHeight="1">
      <c r="A33" s="585">
        <v>5</v>
      </c>
      <c r="B33" s="115" t="s">
        <v>56</v>
      </c>
      <c r="C33" s="657">
        <f>IF(Q8=4,B8,IF(Q9=4,B9,IF(Q10=4,B10,B11)))</f>
        <v>0</v>
      </c>
      <c r="D33" s="657"/>
      <c r="E33" s="657"/>
      <c r="F33" s="657"/>
      <c r="G33" s="657"/>
      <c r="H33" s="657"/>
      <c r="I33" s="584" t="s">
        <v>21</v>
      </c>
      <c r="J33" s="657">
        <f>IF(X29=Y29,,IF(X29&lt;Y29,C29,J29))</f>
        <v>0</v>
      </c>
      <c r="K33" s="657"/>
      <c r="L33" s="657"/>
      <c r="M33" s="657"/>
      <c r="N33" s="657"/>
      <c r="O33" s="657"/>
      <c r="P33" s="100"/>
      <c r="Q33" s="120" t="s">
        <v>77</v>
      </c>
      <c r="R33" s="579"/>
      <c r="S33" s="570" t="s">
        <v>10</v>
      </c>
      <c r="T33" s="577"/>
      <c r="U33" s="579"/>
      <c r="V33" s="570" t="s">
        <v>10</v>
      </c>
      <c r="W33" s="572"/>
      <c r="X33" s="493">
        <f>R33*100+U33</f>
        <v>0</v>
      </c>
      <c r="Y33" s="581">
        <f>T33*100+W33</f>
        <v>0</v>
      </c>
      <c r="Z33" s="597">
        <v>6</v>
      </c>
      <c r="AA33" s="116" t="s">
        <v>65</v>
      </c>
      <c r="AB33" s="654">
        <f>IF(AP8=4,AA8,IF(AP9=4,AA9,IF(AP10=4,AA10,AA11)))</f>
        <v>0</v>
      </c>
      <c r="AC33" s="654"/>
      <c r="AD33" s="654"/>
      <c r="AE33" s="654"/>
      <c r="AF33" s="654"/>
      <c r="AG33" s="654"/>
      <c r="AH33" s="570" t="s">
        <v>21</v>
      </c>
      <c r="AI33" s="654">
        <f>IF(AW29=AX29,,IF(AW29&lt;AX29,AB29,AI29))</f>
        <v>0</v>
      </c>
      <c r="AJ33" s="654"/>
      <c r="AK33" s="654"/>
      <c r="AL33" s="654"/>
      <c r="AM33" s="654"/>
      <c r="AN33" s="654"/>
      <c r="AO33" s="117"/>
      <c r="AP33" s="119" t="s">
        <v>76</v>
      </c>
      <c r="AQ33" s="579"/>
      <c r="AR33" s="570" t="s">
        <v>10</v>
      </c>
      <c r="AS33" s="577"/>
      <c r="AT33" s="579"/>
      <c r="AU33" s="570" t="s">
        <v>10</v>
      </c>
      <c r="AV33" s="572"/>
      <c r="AW33" s="493">
        <f>AQ33*100+AT33</f>
        <v>0</v>
      </c>
      <c r="AX33" s="581">
        <f>AS33*100+AV33</f>
        <v>0</v>
      </c>
    </row>
    <row r="34" spans="1:50" ht="15" customHeight="1" thickBot="1">
      <c r="A34" s="586"/>
      <c r="B34" s="121"/>
      <c r="C34" s="655"/>
      <c r="D34" s="655"/>
      <c r="E34" s="655"/>
      <c r="F34" s="655"/>
      <c r="G34" s="655"/>
      <c r="H34" s="655"/>
      <c r="I34" s="571"/>
      <c r="J34" s="655"/>
      <c r="K34" s="655"/>
      <c r="L34" s="655"/>
      <c r="M34" s="655"/>
      <c r="N34" s="655"/>
      <c r="O34" s="655"/>
      <c r="P34" s="121"/>
      <c r="Q34" s="111" t="s">
        <v>147</v>
      </c>
      <c r="R34" s="580"/>
      <c r="S34" s="571"/>
      <c r="T34" s="578"/>
      <c r="U34" s="580"/>
      <c r="V34" s="571"/>
      <c r="W34" s="573"/>
      <c r="X34" s="493"/>
      <c r="Y34" s="581"/>
      <c r="Z34" s="598"/>
      <c r="AA34" s="121"/>
      <c r="AB34" s="655"/>
      <c r="AC34" s="655"/>
      <c r="AD34" s="655"/>
      <c r="AE34" s="655"/>
      <c r="AF34" s="655"/>
      <c r="AG34" s="655"/>
      <c r="AH34" s="571"/>
      <c r="AI34" s="655"/>
      <c r="AJ34" s="655"/>
      <c r="AK34" s="655"/>
      <c r="AL34" s="655"/>
      <c r="AM34" s="655"/>
      <c r="AN34" s="655"/>
      <c r="AO34" s="121"/>
      <c r="AP34" s="111" t="s">
        <v>148</v>
      </c>
      <c r="AQ34" s="580"/>
      <c r="AR34" s="571"/>
      <c r="AS34" s="578"/>
      <c r="AT34" s="580"/>
      <c r="AU34" s="571"/>
      <c r="AV34" s="573"/>
      <c r="AW34" s="493"/>
      <c r="AX34" s="581"/>
    </row>
    <row r="35" spans="1:48" s="95" customFormat="1" ht="19.5" customHeight="1">
      <c r="A35" s="122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112"/>
      <c r="Q35" s="122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112"/>
      <c r="AH35" s="122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</row>
    <row r="36" spans="1:48" ht="20.25">
      <c r="A36" s="569" t="s">
        <v>22</v>
      </c>
      <c r="B36" s="569"/>
      <c r="C36" s="569"/>
      <c r="D36" s="569"/>
      <c r="E36" s="569"/>
      <c r="F36" s="569"/>
      <c r="G36" s="569"/>
      <c r="H36" s="569"/>
      <c r="I36" s="569"/>
      <c r="J36" s="569"/>
      <c r="K36" s="569"/>
      <c r="L36" s="569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69"/>
      <c r="AN36" s="569"/>
      <c r="AO36" s="569"/>
      <c r="AP36" s="569"/>
      <c r="AQ36" s="569"/>
      <c r="AR36" s="569"/>
      <c r="AS36" s="569"/>
      <c r="AT36" s="569"/>
      <c r="AU36" s="569"/>
      <c r="AV36" s="569"/>
    </row>
    <row r="37" spans="1:48" ht="19.5" customHeight="1" thickBot="1">
      <c r="A37" s="113"/>
      <c r="B37" s="100"/>
      <c r="C37" s="100"/>
      <c r="D37" s="100"/>
      <c r="E37" s="94"/>
      <c r="F37" s="100"/>
      <c r="G37" s="100"/>
      <c r="H37" s="100"/>
      <c r="I37" s="108"/>
      <c r="J37" s="100"/>
      <c r="K37" s="94"/>
      <c r="L37" s="100"/>
      <c r="M37" s="100"/>
      <c r="N37" s="94"/>
      <c r="O37" s="100"/>
      <c r="P37" s="108"/>
      <c r="Q37" s="113"/>
      <c r="R37" s="100"/>
      <c r="S37" s="100"/>
      <c r="T37" s="100"/>
      <c r="U37" s="94"/>
      <c r="V37" s="100"/>
      <c r="W37" s="100"/>
      <c r="X37" s="100"/>
      <c r="Y37" s="100"/>
      <c r="Z37" s="108"/>
      <c r="AA37" s="100"/>
      <c r="AB37" s="94"/>
      <c r="AC37" s="100"/>
      <c r="AD37" s="100"/>
      <c r="AE37" s="94"/>
      <c r="AF37" s="100"/>
      <c r="AG37" s="108"/>
      <c r="AH37" s="113"/>
      <c r="AI37" s="100"/>
      <c r="AJ37" s="100"/>
      <c r="AK37" s="100"/>
      <c r="AL37" s="94"/>
      <c r="AM37" s="100"/>
      <c r="AN37" s="100"/>
      <c r="AO37" s="100"/>
      <c r="AP37" s="108"/>
      <c r="AQ37" s="100"/>
      <c r="AR37" s="94"/>
      <c r="AS37" s="100"/>
      <c r="AT37" s="100"/>
      <c r="AU37" s="94"/>
      <c r="AV37" s="100"/>
    </row>
    <row r="38" spans="1:48" ht="30" customHeight="1">
      <c r="A38" s="114" t="s">
        <v>85</v>
      </c>
      <c r="B38" s="612" t="s">
        <v>11</v>
      </c>
      <c r="C38" s="612"/>
      <c r="D38" s="612"/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3"/>
      <c r="R38" s="608" t="s">
        <v>6</v>
      </c>
      <c r="S38" s="609"/>
      <c r="T38" s="611"/>
      <c r="U38" s="608" t="s">
        <v>7</v>
      </c>
      <c r="V38" s="609"/>
      <c r="W38" s="610"/>
      <c r="X38" s="100"/>
      <c r="Y38" s="100"/>
      <c r="Z38" s="114" t="s">
        <v>85</v>
      </c>
      <c r="AA38" s="612" t="s">
        <v>11</v>
      </c>
      <c r="AB38" s="612"/>
      <c r="AC38" s="612"/>
      <c r="AD38" s="612"/>
      <c r="AE38" s="612"/>
      <c r="AF38" s="612"/>
      <c r="AG38" s="612"/>
      <c r="AH38" s="612"/>
      <c r="AI38" s="612"/>
      <c r="AJ38" s="612"/>
      <c r="AK38" s="612"/>
      <c r="AL38" s="612"/>
      <c r="AM38" s="612"/>
      <c r="AN38" s="612"/>
      <c r="AO38" s="612"/>
      <c r="AP38" s="613"/>
      <c r="AQ38" s="608" t="s">
        <v>6</v>
      </c>
      <c r="AR38" s="609"/>
      <c r="AS38" s="611"/>
      <c r="AT38" s="608" t="s">
        <v>7</v>
      </c>
      <c r="AU38" s="609"/>
      <c r="AV38" s="610"/>
    </row>
    <row r="39" spans="1:50" ht="15" customHeight="1">
      <c r="A39" s="585">
        <v>5</v>
      </c>
      <c r="B39" s="123" t="s">
        <v>74</v>
      </c>
      <c r="C39" s="124"/>
      <c r="D39" s="654">
        <f>IF(X33=Y33,,IF(X33&gt;Y33,C33,J33))</f>
        <v>0</v>
      </c>
      <c r="E39" s="654"/>
      <c r="F39" s="654"/>
      <c r="G39" s="654"/>
      <c r="H39" s="654"/>
      <c r="I39" s="570" t="s">
        <v>21</v>
      </c>
      <c r="J39" s="654">
        <f>IF(AW33=AX33,,IF(AW33&gt;AX33,AB33,AI33))</f>
        <v>0</v>
      </c>
      <c r="K39" s="654"/>
      <c r="L39" s="654"/>
      <c r="M39" s="654"/>
      <c r="N39" s="654"/>
      <c r="O39" s="654"/>
      <c r="P39" s="117"/>
      <c r="Q39" s="119" t="s">
        <v>73</v>
      </c>
      <c r="R39" s="579"/>
      <c r="S39" s="570" t="s">
        <v>10</v>
      </c>
      <c r="T39" s="577"/>
      <c r="U39" s="579"/>
      <c r="V39" s="570" t="s">
        <v>10</v>
      </c>
      <c r="W39" s="572"/>
      <c r="X39" s="493">
        <f>R39*100+U39</f>
        <v>0</v>
      </c>
      <c r="Y39" s="581">
        <f>T39*100+W39</f>
        <v>0</v>
      </c>
      <c r="Z39" s="585">
        <v>7</v>
      </c>
      <c r="AA39" s="582" t="s">
        <v>72</v>
      </c>
      <c r="AB39" s="583"/>
      <c r="AC39" s="654">
        <f>IF(X33=Y33,,IF(X33&lt;Y33,C33,J33))</f>
        <v>0</v>
      </c>
      <c r="AD39" s="654"/>
      <c r="AE39" s="654"/>
      <c r="AF39" s="654"/>
      <c r="AG39" s="654"/>
      <c r="AH39" s="570" t="s">
        <v>21</v>
      </c>
      <c r="AI39" s="654">
        <f>IF(AW33=AX33,,IF(AW33&lt;AX33,AB33,AI33))</f>
        <v>0</v>
      </c>
      <c r="AJ39" s="654"/>
      <c r="AK39" s="654"/>
      <c r="AL39" s="654"/>
      <c r="AM39" s="654"/>
      <c r="AN39" s="654"/>
      <c r="AO39" s="583" t="s">
        <v>71</v>
      </c>
      <c r="AP39" s="589"/>
      <c r="AQ39" s="579"/>
      <c r="AR39" s="570" t="s">
        <v>10</v>
      </c>
      <c r="AS39" s="577"/>
      <c r="AT39" s="579"/>
      <c r="AU39" s="570" t="s">
        <v>10</v>
      </c>
      <c r="AV39" s="572"/>
      <c r="AW39" s="493">
        <f>AQ39*100+AT39</f>
        <v>0</v>
      </c>
      <c r="AX39" s="581">
        <f>AS39*100+AV39</f>
        <v>0</v>
      </c>
    </row>
    <row r="40" spans="1:50" ht="15" customHeight="1">
      <c r="A40" s="585"/>
      <c r="B40" s="94"/>
      <c r="C40" s="100"/>
      <c r="D40" s="657"/>
      <c r="E40" s="657"/>
      <c r="F40" s="657"/>
      <c r="G40" s="657"/>
      <c r="H40" s="657"/>
      <c r="I40" s="584"/>
      <c r="J40" s="657"/>
      <c r="K40" s="657"/>
      <c r="L40" s="657"/>
      <c r="M40" s="657"/>
      <c r="N40" s="657"/>
      <c r="O40" s="657"/>
      <c r="P40" s="100"/>
      <c r="Q40" s="104" t="s">
        <v>149</v>
      </c>
      <c r="R40" s="592"/>
      <c r="S40" s="591"/>
      <c r="T40" s="594"/>
      <c r="U40" s="592"/>
      <c r="V40" s="591"/>
      <c r="W40" s="590"/>
      <c r="X40" s="493"/>
      <c r="Y40" s="581"/>
      <c r="Z40" s="585"/>
      <c r="AA40" s="125"/>
      <c r="AB40" s="118"/>
      <c r="AC40" s="656"/>
      <c r="AD40" s="656"/>
      <c r="AE40" s="656"/>
      <c r="AF40" s="656"/>
      <c r="AG40" s="656"/>
      <c r="AH40" s="591"/>
      <c r="AI40" s="656"/>
      <c r="AJ40" s="656"/>
      <c r="AK40" s="656"/>
      <c r="AL40" s="656"/>
      <c r="AM40" s="656"/>
      <c r="AN40" s="656"/>
      <c r="AO40" s="118"/>
      <c r="AP40" s="106" t="s">
        <v>151</v>
      </c>
      <c r="AQ40" s="592"/>
      <c r="AR40" s="591"/>
      <c r="AS40" s="594"/>
      <c r="AT40" s="592"/>
      <c r="AU40" s="591"/>
      <c r="AV40" s="590"/>
      <c r="AW40" s="493"/>
      <c r="AX40" s="581"/>
    </row>
    <row r="41" spans="1:50" ht="15" customHeight="1">
      <c r="A41" s="585">
        <v>1</v>
      </c>
      <c r="B41" s="123" t="s">
        <v>70</v>
      </c>
      <c r="C41" s="124"/>
      <c r="D41" s="654">
        <f>IF(X31=Y31,,IF(X31&gt;Y31,C31,J31))</f>
        <v>0</v>
      </c>
      <c r="E41" s="654"/>
      <c r="F41" s="654"/>
      <c r="G41" s="654"/>
      <c r="H41" s="654"/>
      <c r="I41" s="570" t="s">
        <v>21</v>
      </c>
      <c r="J41" s="654">
        <f>IF(AW31=AX31,,IF(AW31&gt;AX31,AB31,AI31))</f>
        <v>0</v>
      </c>
      <c r="K41" s="654"/>
      <c r="L41" s="654"/>
      <c r="M41" s="654"/>
      <c r="N41" s="654"/>
      <c r="O41" s="654"/>
      <c r="P41" s="117"/>
      <c r="Q41" s="119" t="s">
        <v>69</v>
      </c>
      <c r="R41" s="579"/>
      <c r="S41" s="570" t="s">
        <v>10</v>
      </c>
      <c r="T41" s="577"/>
      <c r="U41" s="579"/>
      <c r="V41" s="570" t="s">
        <v>10</v>
      </c>
      <c r="W41" s="572"/>
      <c r="X41" s="493">
        <f>R41*100+U41</f>
        <v>0</v>
      </c>
      <c r="Y41" s="581">
        <f>T41*100+W41</f>
        <v>0</v>
      </c>
      <c r="Z41" s="585">
        <v>3</v>
      </c>
      <c r="AA41" s="582" t="s">
        <v>68</v>
      </c>
      <c r="AB41" s="583"/>
      <c r="AC41" s="654">
        <f>IF(X31=Y31,,IF(X31&lt;Y31,C31,J31))</f>
        <v>0</v>
      </c>
      <c r="AD41" s="654"/>
      <c r="AE41" s="654"/>
      <c r="AF41" s="654"/>
      <c r="AG41" s="654"/>
      <c r="AH41" s="570" t="s">
        <v>21</v>
      </c>
      <c r="AI41" s="654">
        <f>IF(AW31=AX31,,IF(AW31&lt;AX31,AB31,AI31))</f>
        <v>0</v>
      </c>
      <c r="AJ41" s="654"/>
      <c r="AK41" s="654"/>
      <c r="AL41" s="654"/>
      <c r="AM41" s="654"/>
      <c r="AN41" s="654"/>
      <c r="AO41" s="583" t="s">
        <v>67</v>
      </c>
      <c r="AP41" s="589"/>
      <c r="AQ41" s="579"/>
      <c r="AR41" s="570" t="s">
        <v>10</v>
      </c>
      <c r="AS41" s="577"/>
      <c r="AT41" s="579"/>
      <c r="AU41" s="570" t="s">
        <v>10</v>
      </c>
      <c r="AV41" s="572"/>
      <c r="AW41" s="493">
        <f>AQ41*100+AT41</f>
        <v>0</v>
      </c>
      <c r="AX41" s="581">
        <f>AS41*100+AV41</f>
        <v>0</v>
      </c>
    </row>
    <row r="42" spans="1:50" ht="15" customHeight="1" thickBot="1">
      <c r="A42" s="586"/>
      <c r="B42" s="126"/>
      <c r="C42" s="121"/>
      <c r="D42" s="655"/>
      <c r="E42" s="655"/>
      <c r="F42" s="655"/>
      <c r="G42" s="655"/>
      <c r="H42" s="655"/>
      <c r="I42" s="571"/>
      <c r="J42" s="655"/>
      <c r="K42" s="655"/>
      <c r="L42" s="655"/>
      <c r="M42" s="655"/>
      <c r="N42" s="655"/>
      <c r="O42" s="655"/>
      <c r="P42" s="121"/>
      <c r="Q42" s="111" t="s">
        <v>150</v>
      </c>
      <c r="R42" s="580"/>
      <c r="S42" s="571"/>
      <c r="T42" s="578"/>
      <c r="U42" s="580"/>
      <c r="V42" s="571"/>
      <c r="W42" s="573"/>
      <c r="X42" s="493"/>
      <c r="Y42" s="581"/>
      <c r="Z42" s="586"/>
      <c r="AA42" s="126"/>
      <c r="AB42" s="121"/>
      <c r="AC42" s="655"/>
      <c r="AD42" s="655"/>
      <c r="AE42" s="655"/>
      <c r="AF42" s="655"/>
      <c r="AG42" s="655"/>
      <c r="AH42" s="571"/>
      <c r="AI42" s="655"/>
      <c r="AJ42" s="655"/>
      <c r="AK42" s="655"/>
      <c r="AL42" s="655"/>
      <c r="AM42" s="655"/>
      <c r="AN42" s="655"/>
      <c r="AO42" s="121"/>
      <c r="AP42" s="111" t="s">
        <v>152</v>
      </c>
      <c r="AQ42" s="580"/>
      <c r="AR42" s="571"/>
      <c r="AS42" s="578"/>
      <c r="AT42" s="580"/>
      <c r="AU42" s="571"/>
      <c r="AV42" s="573"/>
      <c r="AW42" s="493"/>
      <c r="AX42" s="581"/>
    </row>
    <row r="43" spans="1:48" ht="19.5" customHeight="1">
      <c r="A43" s="113"/>
      <c r="B43" s="108"/>
      <c r="C43" s="108"/>
      <c r="D43" s="108"/>
      <c r="E43" s="108"/>
      <c r="F43" s="108"/>
      <c r="G43" s="108"/>
      <c r="H43" s="108"/>
      <c r="I43" s="108"/>
      <c r="J43" s="649"/>
      <c r="K43" s="649"/>
      <c r="L43" s="649"/>
      <c r="M43" s="649"/>
      <c r="N43" s="649"/>
      <c r="O43" s="649"/>
      <c r="P43" s="649"/>
      <c r="Q43" s="113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13"/>
      <c r="AI43" s="649"/>
      <c r="AJ43" s="649"/>
      <c r="AK43" s="649"/>
      <c r="AL43" s="649"/>
      <c r="AM43" s="649"/>
      <c r="AN43" s="649"/>
      <c r="AO43" s="649"/>
      <c r="AP43" s="108"/>
      <c r="AQ43" s="108"/>
      <c r="AR43" s="108"/>
      <c r="AS43" s="108"/>
      <c r="AT43" s="108"/>
      <c r="AU43" s="108"/>
      <c r="AV43" s="108"/>
    </row>
    <row r="44" spans="1:48" ht="20.25">
      <c r="A44" s="569" t="s">
        <v>32</v>
      </c>
      <c r="B44" s="569"/>
      <c r="C44" s="569"/>
      <c r="D44" s="569"/>
      <c r="E44" s="569"/>
      <c r="F44" s="569"/>
      <c r="G44" s="569"/>
      <c r="H44" s="569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69"/>
      <c r="AC44" s="569"/>
      <c r="AD44" s="569"/>
      <c r="AE44" s="569"/>
      <c r="AF44" s="569"/>
      <c r="AG44" s="569"/>
      <c r="AH44" s="569"/>
      <c r="AI44" s="569"/>
      <c r="AJ44" s="569"/>
      <c r="AK44" s="569"/>
      <c r="AL44" s="569"/>
      <c r="AM44" s="569"/>
      <c r="AN44" s="569"/>
      <c r="AO44" s="569"/>
      <c r="AP44" s="569"/>
      <c r="AQ44" s="569"/>
      <c r="AR44" s="569"/>
      <c r="AS44" s="569"/>
      <c r="AT44" s="569"/>
      <c r="AU44" s="569"/>
      <c r="AV44" s="569"/>
    </row>
    <row r="45" ht="19.5" customHeight="1" thickBot="1"/>
    <row r="46" spans="1:49" ht="15" customHeight="1">
      <c r="A46" s="650" t="s">
        <v>38</v>
      </c>
      <c r="B46" s="651"/>
      <c r="C46" s="558">
        <f>IF(X41=Y41,,IF(X41&gt;Y41,D41,J41))</f>
        <v>0</v>
      </c>
      <c r="D46" s="559"/>
      <c r="E46" s="559"/>
      <c r="F46" s="559"/>
      <c r="G46" s="559"/>
      <c r="H46" s="559"/>
      <c r="I46" s="559"/>
      <c r="J46" s="559"/>
      <c r="K46" s="560"/>
      <c r="L46" s="650" t="s">
        <v>39</v>
      </c>
      <c r="M46" s="651"/>
      <c r="N46" s="558">
        <f>IF(X41=Y41,,IF(X41&lt;Y41,D41,J41))</f>
        <v>0</v>
      </c>
      <c r="O46" s="559"/>
      <c r="P46" s="559"/>
      <c r="Q46" s="559"/>
      <c r="R46" s="559"/>
      <c r="S46" s="559"/>
      <c r="T46" s="559"/>
      <c r="U46" s="559"/>
      <c r="V46" s="559"/>
      <c r="W46" s="560"/>
      <c r="X46" s="127"/>
      <c r="Y46" s="127"/>
      <c r="Z46" s="650" t="s">
        <v>40</v>
      </c>
      <c r="AA46" s="651"/>
      <c r="AB46" s="558">
        <f>IF(AW41=AX41,,IF(AW41&gt;AX41,AC41,AI41))</f>
        <v>0</v>
      </c>
      <c r="AC46" s="564"/>
      <c r="AD46" s="564"/>
      <c r="AE46" s="564"/>
      <c r="AF46" s="564"/>
      <c r="AG46" s="564"/>
      <c r="AH46" s="564"/>
      <c r="AI46" s="564"/>
      <c r="AJ46" s="565"/>
      <c r="AK46" s="650" t="s">
        <v>41</v>
      </c>
      <c r="AL46" s="651"/>
      <c r="AM46" s="558">
        <f>IF(AW41=AX41,,IF(AW41&lt;AX41,AC41,AI41))</f>
        <v>0</v>
      </c>
      <c r="AN46" s="564"/>
      <c r="AO46" s="564"/>
      <c r="AP46" s="564"/>
      <c r="AQ46" s="564"/>
      <c r="AR46" s="564"/>
      <c r="AS46" s="564"/>
      <c r="AT46" s="564"/>
      <c r="AU46" s="564"/>
      <c r="AV46" s="565"/>
      <c r="AW46" s="100"/>
    </row>
    <row r="47" spans="1:49" ht="15" customHeight="1" thickBot="1">
      <c r="A47" s="652"/>
      <c r="B47" s="653"/>
      <c r="C47" s="561"/>
      <c r="D47" s="562"/>
      <c r="E47" s="562"/>
      <c r="F47" s="562"/>
      <c r="G47" s="562"/>
      <c r="H47" s="562"/>
      <c r="I47" s="562"/>
      <c r="J47" s="562"/>
      <c r="K47" s="563"/>
      <c r="L47" s="652"/>
      <c r="M47" s="653"/>
      <c r="N47" s="561"/>
      <c r="O47" s="562"/>
      <c r="P47" s="562"/>
      <c r="Q47" s="562"/>
      <c r="R47" s="562"/>
      <c r="S47" s="562"/>
      <c r="T47" s="562"/>
      <c r="U47" s="562"/>
      <c r="V47" s="562"/>
      <c r="W47" s="563"/>
      <c r="X47" s="128"/>
      <c r="Y47" s="112"/>
      <c r="Z47" s="652"/>
      <c r="AA47" s="653"/>
      <c r="AB47" s="566"/>
      <c r="AC47" s="567"/>
      <c r="AD47" s="567"/>
      <c r="AE47" s="567"/>
      <c r="AF47" s="567"/>
      <c r="AG47" s="567"/>
      <c r="AH47" s="567"/>
      <c r="AI47" s="567"/>
      <c r="AJ47" s="568"/>
      <c r="AK47" s="652"/>
      <c r="AL47" s="653"/>
      <c r="AM47" s="566"/>
      <c r="AN47" s="567"/>
      <c r="AO47" s="567"/>
      <c r="AP47" s="567"/>
      <c r="AQ47" s="567"/>
      <c r="AR47" s="567"/>
      <c r="AS47" s="567"/>
      <c r="AT47" s="567"/>
      <c r="AU47" s="567"/>
      <c r="AV47" s="568"/>
      <c r="AW47" s="100"/>
    </row>
    <row r="48" spans="1:48" ht="15" customHeight="1">
      <c r="A48" s="650" t="s">
        <v>42</v>
      </c>
      <c r="B48" s="651"/>
      <c r="C48" s="558">
        <f>IF(X39=Y39,,IF(X39&gt;Y39,D39,J39))</f>
        <v>0</v>
      </c>
      <c r="D48" s="559"/>
      <c r="E48" s="559"/>
      <c r="F48" s="559"/>
      <c r="G48" s="559"/>
      <c r="H48" s="559"/>
      <c r="I48" s="559"/>
      <c r="J48" s="559"/>
      <c r="K48" s="560"/>
      <c r="L48" s="650" t="s">
        <v>43</v>
      </c>
      <c r="M48" s="651"/>
      <c r="N48" s="558">
        <f>IF(X39=Y39,,IF(X39&lt;Y39,D39,J39))</f>
        <v>0</v>
      </c>
      <c r="O48" s="559"/>
      <c r="P48" s="559"/>
      <c r="Q48" s="559"/>
      <c r="R48" s="559"/>
      <c r="S48" s="559"/>
      <c r="T48" s="559"/>
      <c r="U48" s="559"/>
      <c r="V48" s="559"/>
      <c r="W48" s="560"/>
      <c r="X48" s="94"/>
      <c r="Y48" s="94"/>
      <c r="Z48" s="650" t="s">
        <v>44</v>
      </c>
      <c r="AA48" s="651"/>
      <c r="AB48" s="558">
        <f>IF(AW39=AX39,,IF(AW39&gt;AX39,AC39,AI39))</f>
        <v>0</v>
      </c>
      <c r="AC48" s="564"/>
      <c r="AD48" s="564"/>
      <c r="AE48" s="564"/>
      <c r="AF48" s="564"/>
      <c r="AG48" s="564"/>
      <c r="AH48" s="564"/>
      <c r="AI48" s="564"/>
      <c r="AJ48" s="565"/>
      <c r="AK48" s="650" t="s">
        <v>45</v>
      </c>
      <c r="AL48" s="651"/>
      <c r="AM48" s="558">
        <f>IF(AW39=AX39,,IF(AW39&lt;AX39,AC39,AI39))</f>
        <v>0</v>
      </c>
      <c r="AN48" s="564"/>
      <c r="AO48" s="564"/>
      <c r="AP48" s="564"/>
      <c r="AQ48" s="564"/>
      <c r="AR48" s="564"/>
      <c r="AS48" s="564"/>
      <c r="AT48" s="564"/>
      <c r="AU48" s="564"/>
      <c r="AV48" s="565"/>
    </row>
    <row r="49" spans="1:48" ht="15" customHeight="1" thickBot="1">
      <c r="A49" s="652"/>
      <c r="B49" s="653"/>
      <c r="C49" s="561"/>
      <c r="D49" s="562"/>
      <c r="E49" s="562"/>
      <c r="F49" s="562"/>
      <c r="G49" s="562"/>
      <c r="H49" s="562"/>
      <c r="I49" s="562"/>
      <c r="J49" s="562"/>
      <c r="K49" s="563"/>
      <c r="L49" s="652"/>
      <c r="M49" s="653"/>
      <c r="N49" s="561"/>
      <c r="O49" s="562"/>
      <c r="P49" s="562"/>
      <c r="Q49" s="562"/>
      <c r="R49" s="562"/>
      <c r="S49" s="562"/>
      <c r="T49" s="562"/>
      <c r="U49" s="562"/>
      <c r="V49" s="562"/>
      <c r="W49" s="563"/>
      <c r="X49" s="126"/>
      <c r="Y49" s="126"/>
      <c r="Z49" s="652"/>
      <c r="AA49" s="653"/>
      <c r="AB49" s="566"/>
      <c r="AC49" s="567"/>
      <c r="AD49" s="567"/>
      <c r="AE49" s="567"/>
      <c r="AF49" s="567"/>
      <c r="AG49" s="567"/>
      <c r="AH49" s="567"/>
      <c r="AI49" s="567"/>
      <c r="AJ49" s="568"/>
      <c r="AK49" s="652"/>
      <c r="AL49" s="653"/>
      <c r="AM49" s="566"/>
      <c r="AN49" s="567"/>
      <c r="AO49" s="567"/>
      <c r="AP49" s="567"/>
      <c r="AQ49" s="567"/>
      <c r="AR49" s="567"/>
      <c r="AS49" s="567"/>
      <c r="AT49" s="567"/>
      <c r="AU49" s="567"/>
      <c r="AV49" s="568"/>
    </row>
    <row r="50" spans="1:48" ht="12.75">
      <c r="A50" s="122"/>
      <c r="B50" s="94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8"/>
      <c r="Q50" s="122"/>
      <c r="R50" s="94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8"/>
      <c r="AH50" s="122"/>
      <c r="AI50" s="94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</row>
    <row r="51" spans="1:48" ht="12.75">
      <c r="A51" s="94"/>
      <c r="B51" s="94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8"/>
      <c r="Q51" s="94"/>
      <c r="R51" s="94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8"/>
      <c r="AH51" s="94"/>
      <c r="AI51" s="94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</row>
    <row r="52" spans="1:17" ht="12.75">
      <c r="A52" s="113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13"/>
    </row>
  </sheetData>
  <sheetProtection password="F7DB" sheet="1" selectLockedCells="1"/>
  <mergeCells count="295">
    <mergeCell ref="A1:AV1"/>
    <mergeCell ref="A2:T2"/>
    <mergeCell ref="U2:W2"/>
    <mergeCell ref="X2:AP2"/>
    <mergeCell ref="AQ2:AV2"/>
    <mergeCell ref="U3:W3"/>
    <mergeCell ref="AQ3:AV3"/>
    <mergeCell ref="AA11:AO11"/>
    <mergeCell ref="B10:P10"/>
    <mergeCell ref="AA10:AO10"/>
    <mergeCell ref="R7:T7"/>
    <mergeCell ref="A5:AV5"/>
    <mergeCell ref="B8:P8"/>
    <mergeCell ref="AA8:AO8"/>
    <mergeCell ref="U7:W7"/>
    <mergeCell ref="AA7:AO7"/>
    <mergeCell ref="AQ7:AS7"/>
    <mergeCell ref="AT7:AV7"/>
    <mergeCell ref="X3:AP3"/>
    <mergeCell ref="B7:P7"/>
    <mergeCell ref="A3:T3"/>
    <mergeCell ref="R13:R14"/>
    <mergeCell ref="AT13:AT14"/>
    <mergeCell ref="S13:S14"/>
    <mergeCell ref="A12:Q12"/>
    <mergeCell ref="R12:T12"/>
    <mergeCell ref="AT12:AV12"/>
    <mergeCell ref="B9:P9"/>
    <mergeCell ref="AA9:AO9"/>
    <mergeCell ref="R15:R16"/>
    <mergeCell ref="W15:W16"/>
    <mergeCell ref="U12:W12"/>
    <mergeCell ref="AR13:AR14"/>
    <mergeCell ref="W13:W14"/>
    <mergeCell ref="AA13:AG14"/>
    <mergeCell ref="B11:P11"/>
    <mergeCell ref="U13:U14"/>
    <mergeCell ref="AQ12:AS12"/>
    <mergeCell ref="I13:I14"/>
    <mergeCell ref="J13:P14"/>
    <mergeCell ref="Z12:AP12"/>
    <mergeCell ref="B15:H16"/>
    <mergeCell ref="I15:I16"/>
    <mergeCell ref="J15:P16"/>
    <mergeCell ref="B13:H14"/>
    <mergeCell ref="AA15:AG16"/>
    <mergeCell ref="AS13:AS14"/>
    <mergeCell ref="AV13:AV14"/>
    <mergeCell ref="AI13:AO14"/>
    <mergeCell ref="AU13:AU14"/>
    <mergeCell ref="AH15:AH16"/>
    <mergeCell ref="AI15:AO16"/>
    <mergeCell ref="S15:S16"/>
    <mergeCell ref="AQ13:AQ14"/>
    <mergeCell ref="AQ15:AQ16"/>
    <mergeCell ref="AR15:AR16"/>
    <mergeCell ref="T15:T16"/>
    <mergeCell ref="U15:U16"/>
    <mergeCell ref="V15:V16"/>
    <mergeCell ref="T13:T14"/>
    <mergeCell ref="AH13:AH14"/>
    <mergeCell ref="AU15:AU16"/>
    <mergeCell ref="V13:V14"/>
    <mergeCell ref="AV15:AV16"/>
    <mergeCell ref="AS15:AS16"/>
    <mergeCell ref="AT15:AT16"/>
    <mergeCell ref="AV19:AV20"/>
    <mergeCell ref="AR17:AR18"/>
    <mergeCell ref="AR19:AR20"/>
    <mergeCell ref="AV17:AV18"/>
    <mergeCell ref="AS17:AS18"/>
    <mergeCell ref="S17:S18"/>
    <mergeCell ref="T17:T18"/>
    <mergeCell ref="AQ19:AQ20"/>
    <mergeCell ref="AS19:AS20"/>
    <mergeCell ref="AT17:AT18"/>
    <mergeCell ref="AU17:AU18"/>
    <mergeCell ref="AQ17:AQ18"/>
    <mergeCell ref="W17:W18"/>
    <mergeCell ref="AA17:AG18"/>
    <mergeCell ref="AH17:AH18"/>
    <mergeCell ref="B17:H18"/>
    <mergeCell ref="I17:I18"/>
    <mergeCell ref="J17:P18"/>
    <mergeCell ref="R17:R18"/>
    <mergeCell ref="AI17:AO18"/>
    <mergeCell ref="S19:S20"/>
    <mergeCell ref="T19:T20"/>
    <mergeCell ref="V19:V20"/>
    <mergeCell ref="U17:U18"/>
    <mergeCell ref="V17:V18"/>
    <mergeCell ref="AR21:AR22"/>
    <mergeCell ref="AH19:AH20"/>
    <mergeCell ref="U19:U20"/>
    <mergeCell ref="AU19:AU20"/>
    <mergeCell ref="W19:W20"/>
    <mergeCell ref="AA19:AG20"/>
    <mergeCell ref="AI19:AO20"/>
    <mergeCell ref="AT19:AT20"/>
    <mergeCell ref="AH21:AH22"/>
    <mergeCell ref="B19:H20"/>
    <mergeCell ref="I19:I20"/>
    <mergeCell ref="J19:P20"/>
    <mergeCell ref="R19:R20"/>
    <mergeCell ref="S21:S22"/>
    <mergeCell ref="T21:T22"/>
    <mergeCell ref="B21:H22"/>
    <mergeCell ref="I21:I22"/>
    <mergeCell ref="J21:P22"/>
    <mergeCell ref="R21:R22"/>
    <mergeCell ref="AV21:AV22"/>
    <mergeCell ref="U21:U22"/>
    <mergeCell ref="V21:V22"/>
    <mergeCell ref="W21:W22"/>
    <mergeCell ref="AA21:AG22"/>
    <mergeCell ref="AS21:AS22"/>
    <mergeCell ref="AT21:AT22"/>
    <mergeCell ref="AI21:AO22"/>
    <mergeCell ref="AQ21:AQ22"/>
    <mergeCell ref="AU21:AU22"/>
    <mergeCell ref="B23:H24"/>
    <mergeCell ref="I23:I24"/>
    <mergeCell ref="J23:P24"/>
    <mergeCell ref="R23:R24"/>
    <mergeCell ref="AQ28:AS28"/>
    <mergeCell ref="AH29:AH30"/>
    <mergeCell ref="T29:T30"/>
    <mergeCell ref="S23:S24"/>
    <mergeCell ref="T23:T24"/>
    <mergeCell ref="W29:W30"/>
    <mergeCell ref="AV23:AV24"/>
    <mergeCell ref="U23:U24"/>
    <mergeCell ref="V23:V24"/>
    <mergeCell ref="W23:W24"/>
    <mergeCell ref="AA23:AG24"/>
    <mergeCell ref="AH23:AH24"/>
    <mergeCell ref="AI23:AO24"/>
    <mergeCell ref="A29:A30"/>
    <mergeCell ref="C29:H30"/>
    <mergeCell ref="I29:I30"/>
    <mergeCell ref="J29:O30"/>
    <mergeCell ref="A26:AV26"/>
    <mergeCell ref="AI29:AN30"/>
    <mergeCell ref="B28:Q28"/>
    <mergeCell ref="R29:R30"/>
    <mergeCell ref="S29:S30"/>
    <mergeCell ref="R28:T28"/>
    <mergeCell ref="AT28:AV28"/>
    <mergeCell ref="AV29:AV30"/>
    <mergeCell ref="U28:W28"/>
    <mergeCell ref="AA28:AP28"/>
    <mergeCell ref="AT23:AT24"/>
    <mergeCell ref="AU23:AU24"/>
    <mergeCell ref="AQ23:AQ24"/>
    <mergeCell ref="AR23:AR24"/>
    <mergeCell ref="AS23:AS24"/>
    <mergeCell ref="Y29:Y30"/>
    <mergeCell ref="AT31:AT32"/>
    <mergeCell ref="AQ29:AQ30"/>
    <mergeCell ref="AR29:AR30"/>
    <mergeCell ref="AS29:AS30"/>
    <mergeCell ref="AT29:AT30"/>
    <mergeCell ref="AU29:AU30"/>
    <mergeCell ref="S31:S32"/>
    <mergeCell ref="AQ31:AQ32"/>
    <mergeCell ref="AI31:AN32"/>
    <mergeCell ref="U29:U30"/>
    <mergeCell ref="V29:V30"/>
    <mergeCell ref="X29:X30"/>
    <mergeCell ref="Z29:Z30"/>
    <mergeCell ref="AB29:AG30"/>
    <mergeCell ref="Y31:Y32"/>
    <mergeCell ref="AV31:AV32"/>
    <mergeCell ref="V31:V32"/>
    <mergeCell ref="W31:W32"/>
    <mergeCell ref="Z31:Z32"/>
    <mergeCell ref="AB31:AG32"/>
    <mergeCell ref="AH31:AH32"/>
    <mergeCell ref="AU31:AU32"/>
    <mergeCell ref="AR31:AR32"/>
    <mergeCell ref="AS31:AS32"/>
    <mergeCell ref="X31:X32"/>
    <mergeCell ref="AT33:AT34"/>
    <mergeCell ref="AU33:AU34"/>
    <mergeCell ref="Z33:Z34"/>
    <mergeCell ref="T33:T34"/>
    <mergeCell ref="U33:U34"/>
    <mergeCell ref="W33:W34"/>
    <mergeCell ref="AS33:AS34"/>
    <mergeCell ref="AH33:AH34"/>
    <mergeCell ref="AQ33:AQ34"/>
    <mergeCell ref="AR33:AR34"/>
    <mergeCell ref="A31:A32"/>
    <mergeCell ref="AQ38:AS38"/>
    <mergeCell ref="T31:T32"/>
    <mergeCell ref="U31:U32"/>
    <mergeCell ref="C31:H32"/>
    <mergeCell ref="I31:I32"/>
    <mergeCell ref="J31:O32"/>
    <mergeCell ref="R31:R32"/>
    <mergeCell ref="V33:V34"/>
    <mergeCell ref="AB33:AG34"/>
    <mergeCell ref="J39:O40"/>
    <mergeCell ref="R39:R40"/>
    <mergeCell ref="S39:S40"/>
    <mergeCell ref="R33:R34"/>
    <mergeCell ref="S33:S34"/>
    <mergeCell ref="I33:I34"/>
    <mergeCell ref="J33:O34"/>
    <mergeCell ref="A36:AV36"/>
    <mergeCell ref="B38:Q38"/>
    <mergeCell ref="R38:T38"/>
    <mergeCell ref="U38:W38"/>
    <mergeCell ref="AA38:AP38"/>
    <mergeCell ref="A33:A34"/>
    <mergeCell ref="C33:H34"/>
    <mergeCell ref="AI33:AN34"/>
    <mergeCell ref="Y41:Y42"/>
    <mergeCell ref="V39:V40"/>
    <mergeCell ref="T39:T40"/>
    <mergeCell ref="U39:U40"/>
    <mergeCell ref="W39:W40"/>
    <mergeCell ref="A39:A40"/>
    <mergeCell ref="D39:H40"/>
    <mergeCell ref="I39:I40"/>
    <mergeCell ref="X41:X42"/>
    <mergeCell ref="I41:I42"/>
    <mergeCell ref="AT39:AT40"/>
    <mergeCell ref="AQ39:AQ40"/>
    <mergeCell ref="AR39:AR40"/>
    <mergeCell ref="Z39:Z40"/>
    <mergeCell ref="AA39:AB39"/>
    <mergeCell ref="AI39:AN40"/>
    <mergeCell ref="AO39:AP39"/>
    <mergeCell ref="AC39:AG40"/>
    <mergeCell ref="AH39:AH40"/>
    <mergeCell ref="AR41:AR42"/>
    <mergeCell ref="AQ41:AQ42"/>
    <mergeCell ref="V41:V42"/>
    <mergeCell ref="W41:W42"/>
    <mergeCell ref="A44:AV44"/>
    <mergeCell ref="AC41:AG42"/>
    <mergeCell ref="AH41:AH42"/>
    <mergeCell ref="AI41:AN42"/>
    <mergeCell ref="A41:A42"/>
    <mergeCell ref="D41:H42"/>
    <mergeCell ref="J41:O42"/>
    <mergeCell ref="T41:T42"/>
    <mergeCell ref="AK48:AL49"/>
    <mergeCell ref="AS41:AS42"/>
    <mergeCell ref="Z46:AA47"/>
    <mergeCell ref="Z41:Z42"/>
    <mergeCell ref="AA41:AB41"/>
    <mergeCell ref="AM48:AV49"/>
    <mergeCell ref="AB46:AJ47"/>
    <mergeCell ref="Z48:AA49"/>
    <mergeCell ref="AU41:AU42"/>
    <mergeCell ref="AK46:AL47"/>
    <mergeCell ref="A46:B47"/>
    <mergeCell ref="C46:K47"/>
    <mergeCell ref="L46:M47"/>
    <mergeCell ref="N46:W47"/>
    <mergeCell ref="AB48:AJ49"/>
    <mergeCell ref="A48:B49"/>
    <mergeCell ref="C48:K49"/>
    <mergeCell ref="S41:S42"/>
    <mergeCell ref="L48:M49"/>
    <mergeCell ref="N48:W49"/>
    <mergeCell ref="X33:X34"/>
    <mergeCell ref="Y33:Y34"/>
    <mergeCell ref="X39:X40"/>
    <mergeCell ref="Y39:Y40"/>
    <mergeCell ref="J43:P43"/>
    <mergeCell ref="R41:R42"/>
    <mergeCell ref="U41:U42"/>
    <mergeCell ref="AM46:AV47"/>
    <mergeCell ref="AT38:AV38"/>
    <mergeCell ref="AV33:AV34"/>
    <mergeCell ref="AW41:AW42"/>
    <mergeCell ref="AX41:AX42"/>
    <mergeCell ref="AI43:AO43"/>
    <mergeCell ref="AV41:AV42"/>
    <mergeCell ref="AO41:AP41"/>
    <mergeCell ref="AT41:AT42"/>
    <mergeCell ref="AS39:AS40"/>
    <mergeCell ref="AW29:AW30"/>
    <mergeCell ref="AX29:AX30"/>
    <mergeCell ref="AW31:AW32"/>
    <mergeCell ref="AX31:AX32"/>
    <mergeCell ref="AU39:AU40"/>
    <mergeCell ref="AV39:AV40"/>
    <mergeCell ref="AW33:AW34"/>
    <mergeCell ref="AX33:AX34"/>
    <mergeCell ref="AW39:AW40"/>
    <mergeCell ref="AX39:AX40"/>
  </mergeCells>
  <dataValidations count="3">
    <dataValidation type="whole" allowBlank="1" showInputMessage="1" showErrorMessage="1" promptTitle="Achtung" prompt="Bitte nur Zahlen eingeben" errorTitle="Achtung Leute" error="Bitte nur Zahlen von 0 bis 200 eingeben" sqref="AV13:AV24 R13:R24 T13:U24 W13:W24 AQ13:AQ24 AS13:AT24 R29:R34 R39:R42 T29:U34 T39:U42 W29:W34 W39:W42 AQ39:AQ42 AV29:AV34 AQ29:AQ34 AS29:AT34 AS39:AT42 AV39:AV42">
      <formula1>0</formula1>
      <formula2>200</formula2>
    </dataValidation>
    <dataValidation errorStyle="information" allowBlank="1" showInputMessage="1" showErrorMessage="1" prompt="Feld wird automatisch berechnet." error="Feld wird Automatisch berechnet." sqref="Q8:R11 T8:U11 W8:W11 AP8:AQ11 AS8:AT11 AV8:AV11"/>
    <dataValidation allowBlank="1" showErrorMessage="1" sqref="X29 X31 X33 AW29 AW31 AW33 X39 X41 AW39 AW41"/>
  </dataValidation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1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Y46"/>
  <sheetViews>
    <sheetView zoomScalePageLayoutView="0" workbookViewId="0" topLeftCell="A1">
      <selection activeCell="A3" sqref="A3:U3"/>
    </sheetView>
  </sheetViews>
  <sheetFormatPr defaultColWidth="11.421875" defaultRowHeight="12.75"/>
  <cols>
    <col min="1" max="1" width="2.7109375" style="91" customWidth="1"/>
    <col min="2" max="9" width="2.7109375" style="90" customWidth="1"/>
    <col min="10" max="10" width="3.00390625" style="90" customWidth="1"/>
    <col min="11" max="11" width="1.57421875" style="90" bestFit="1" customWidth="1"/>
    <col min="12" max="12" width="3.00390625" style="90" customWidth="1"/>
    <col min="13" max="13" width="4.00390625" style="90" customWidth="1"/>
    <col min="14" max="14" width="1.57421875" style="90" bestFit="1" customWidth="1"/>
    <col min="15" max="15" width="4.00390625" style="90" customWidth="1"/>
    <col min="16" max="16" width="5.8515625" style="90" hidden="1" customWidth="1"/>
    <col min="17" max="17" width="6.28125" style="90" hidden="1" customWidth="1"/>
    <col min="18" max="18" width="2.7109375" style="91" customWidth="1"/>
    <col min="19" max="26" width="2.7109375" style="90" customWidth="1"/>
    <col min="27" max="27" width="3.00390625" style="90" customWidth="1"/>
    <col min="28" max="28" width="1.57421875" style="90" bestFit="1" customWidth="1"/>
    <col min="29" max="29" width="3.00390625" style="90" customWidth="1"/>
    <col min="30" max="30" width="4.00390625" style="90" customWidth="1"/>
    <col min="31" max="31" width="1.57421875" style="90" bestFit="1" customWidth="1"/>
    <col min="32" max="32" width="4.00390625" style="90" customWidth="1"/>
    <col min="33" max="33" width="6.00390625" style="90" hidden="1" customWidth="1"/>
    <col min="34" max="34" width="6.140625" style="90" hidden="1" customWidth="1"/>
    <col min="35" max="35" width="2.7109375" style="91" customWidth="1"/>
    <col min="36" max="43" width="2.7109375" style="90" customWidth="1"/>
    <col min="44" max="44" width="3.00390625" style="90" customWidth="1"/>
    <col min="45" max="45" width="1.57421875" style="90" bestFit="1" customWidth="1"/>
    <col min="46" max="46" width="3.00390625" style="90" customWidth="1"/>
    <col min="47" max="47" width="4.00390625" style="90" customWidth="1"/>
    <col min="48" max="48" width="1.57421875" style="90" bestFit="1" customWidth="1"/>
    <col min="49" max="49" width="4.00390625" style="90" customWidth="1"/>
    <col min="50" max="51" width="6.00390625" style="90" hidden="1" customWidth="1"/>
    <col min="52" max="87" width="2.7109375" style="90" customWidth="1"/>
    <col min="88" max="16384" width="11.421875" style="90" customWidth="1"/>
  </cols>
  <sheetData>
    <row r="1" spans="1:49" ht="24" customHeight="1" thickBot="1">
      <c r="A1" s="633" t="s">
        <v>0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634"/>
      <c r="AM1" s="634"/>
      <c r="AN1" s="634"/>
      <c r="AO1" s="634"/>
      <c r="AP1" s="634"/>
      <c r="AQ1" s="634"/>
      <c r="AR1" s="634"/>
      <c r="AS1" s="634"/>
      <c r="AT1" s="634"/>
      <c r="AU1" s="634"/>
      <c r="AV1" s="634"/>
      <c r="AW1" s="634"/>
    </row>
    <row r="2" spans="1:49" ht="12.75">
      <c r="A2" s="635" t="s">
        <v>1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7"/>
      <c r="V2" s="635" t="s">
        <v>2</v>
      </c>
      <c r="W2" s="636"/>
      <c r="X2" s="637"/>
      <c r="Y2" s="635" t="s">
        <v>3</v>
      </c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  <c r="AO2" s="636"/>
      <c r="AP2" s="636"/>
      <c r="AQ2" s="637"/>
      <c r="AR2" s="635" t="s">
        <v>4</v>
      </c>
      <c r="AS2" s="636"/>
      <c r="AT2" s="636"/>
      <c r="AU2" s="636"/>
      <c r="AV2" s="636"/>
      <c r="AW2" s="637"/>
    </row>
    <row r="3" spans="1:49" ht="30" customHeight="1" thickBot="1">
      <c r="A3" s="645"/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7"/>
      <c r="V3" s="645"/>
      <c r="W3" s="646"/>
      <c r="X3" s="646"/>
      <c r="Y3" s="645"/>
      <c r="Z3" s="646"/>
      <c r="AA3" s="646"/>
      <c r="AB3" s="646"/>
      <c r="AC3" s="646"/>
      <c r="AD3" s="646"/>
      <c r="AE3" s="646"/>
      <c r="AF3" s="646"/>
      <c r="AG3" s="646"/>
      <c r="AH3" s="646"/>
      <c r="AI3" s="646"/>
      <c r="AJ3" s="646"/>
      <c r="AK3" s="646"/>
      <c r="AL3" s="646"/>
      <c r="AM3" s="646"/>
      <c r="AN3" s="646"/>
      <c r="AO3" s="646"/>
      <c r="AP3" s="646"/>
      <c r="AQ3" s="647"/>
      <c r="AR3" s="537">
        <f ca="1">TODAY()</f>
        <v>43499</v>
      </c>
      <c r="AS3" s="646"/>
      <c r="AT3" s="646"/>
      <c r="AU3" s="646"/>
      <c r="AV3" s="646"/>
      <c r="AW3" s="647"/>
    </row>
    <row r="4" ht="19.5" customHeight="1"/>
    <row r="5" spans="1:49" ht="20.25">
      <c r="A5" s="569" t="s">
        <v>33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69"/>
      <c r="AJ5" s="569"/>
      <c r="AK5" s="569"/>
      <c r="AL5" s="569"/>
      <c r="AM5" s="569"/>
      <c r="AN5" s="569"/>
      <c r="AO5" s="569"/>
      <c r="AP5" s="569"/>
      <c r="AQ5" s="569"/>
      <c r="AR5" s="569"/>
      <c r="AS5" s="569"/>
      <c r="AT5" s="569"/>
      <c r="AU5" s="569"/>
      <c r="AV5" s="569"/>
      <c r="AW5" s="569"/>
    </row>
    <row r="6" ht="19.5" customHeight="1" thickBot="1"/>
    <row r="7" spans="1:49" s="95" customFormat="1" ht="30" customHeight="1">
      <c r="A7" s="92" t="s">
        <v>34</v>
      </c>
      <c r="B7" s="672" t="s">
        <v>5</v>
      </c>
      <c r="C7" s="617"/>
      <c r="D7" s="617"/>
      <c r="E7" s="617"/>
      <c r="F7" s="617"/>
      <c r="G7" s="617"/>
      <c r="H7" s="617"/>
      <c r="I7" s="93" t="s">
        <v>35</v>
      </c>
      <c r="J7" s="623" t="s">
        <v>6</v>
      </c>
      <c r="K7" s="623"/>
      <c r="L7" s="623"/>
      <c r="M7" s="660" t="s">
        <v>7</v>
      </c>
      <c r="N7" s="660"/>
      <c r="O7" s="673"/>
      <c r="P7" s="129"/>
      <c r="Q7" s="129"/>
      <c r="R7" s="92" t="s">
        <v>34</v>
      </c>
      <c r="S7" s="672" t="s">
        <v>8</v>
      </c>
      <c r="T7" s="617"/>
      <c r="U7" s="617"/>
      <c r="V7" s="617"/>
      <c r="W7" s="617"/>
      <c r="X7" s="617"/>
      <c r="Y7" s="618"/>
      <c r="Z7" s="93" t="s">
        <v>35</v>
      </c>
      <c r="AA7" s="623" t="s">
        <v>6</v>
      </c>
      <c r="AB7" s="623"/>
      <c r="AC7" s="623"/>
      <c r="AD7" s="660" t="s">
        <v>7</v>
      </c>
      <c r="AE7" s="660"/>
      <c r="AF7" s="673"/>
      <c r="AG7" s="129"/>
      <c r="AH7" s="129"/>
      <c r="AI7" s="92" t="s">
        <v>34</v>
      </c>
      <c r="AJ7" s="672" t="s">
        <v>9</v>
      </c>
      <c r="AK7" s="617"/>
      <c r="AL7" s="617"/>
      <c r="AM7" s="617"/>
      <c r="AN7" s="617"/>
      <c r="AO7" s="617"/>
      <c r="AP7" s="618"/>
      <c r="AQ7" s="93" t="s">
        <v>35</v>
      </c>
      <c r="AR7" s="623" t="s">
        <v>6</v>
      </c>
      <c r="AS7" s="623"/>
      <c r="AT7" s="623"/>
      <c r="AU7" s="660" t="s">
        <v>7</v>
      </c>
      <c r="AV7" s="660"/>
      <c r="AW7" s="673"/>
    </row>
    <row r="8" spans="1:50" s="95" customFormat="1" ht="30" customHeight="1">
      <c r="A8" s="130">
        <v>1</v>
      </c>
      <c r="B8" s="678"/>
      <c r="C8" s="679"/>
      <c r="D8" s="679"/>
      <c r="E8" s="679"/>
      <c r="F8" s="679"/>
      <c r="G8" s="679"/>
      <c r="H8" s="679"/>
      <c r="I8" s="97">
        <f>RANK(P8,P$8:P$10)</f>
        <v>1</v>
      </c>
      <c r="J8" s="97">
        <f>J12+J16</f>
        <v>0</v>
      </c>
      <c r="K8" s="98" t="s">
        <v>10</v>
      </c>
      <c r="L8" s="99">
        <f>L12+L16</f>
        <v>0</v>
      </c>
      <c r="M8" s="97">
        <f>M12+M16</f>
        <v>0</v>
      </c>
      <c r="N8" s="98" t="s">
        <v>10</v>
      </c>
      <c r="O8" s="131">
        <f>O12+O16</f>
        <v>0</v>
      </c>
      <c r="P8" s="95">
        <f>(J8-L8)*10000000+J8*1000000+(M8-O8)*1000+M8</f>
        <v>0</v>
      </c>
      <c r="R8" s="130">
        <v>1</v>
      </c>
      <c r="S8" s="678"/>
      <c r="T8" s="679"/>
      <c r="U8" s="679"/>
      <c r="V8" s="679"/>
      <c r="W8" s="679"/>
      <c r="X8" s="679"/>
      <c r="Y8" s="680"/>
      <c r="Z8" s="97">
        <f>RANK(AG8,AG$8:AG$10)</f>
        <v>1</v>
      </c>
      <c r="AA8" s="97">
        <f>AA12+AA16</f>
        <v>0</v>
      </c>
      <c r="AB8" s="98" t="s">
        <v>10</v>
      </c>
      <c r="AC8" s="99">
        <f>AC12+AC16</f>
        <v>0</v>
      </c>
      <c r="AD8" s="97">
        <f>AD12+AD16</f>
        <v>0</v>
      </c>
      <c r="AE8" s="98" t="s">
        <v>10</v>
      </c>
      <c r="AF8" s="131">
        <f>AF12+AF16</f>
        <v>0</v>
      </c>
      <c r="AG8" s="95">
        <f>(AA8-AC8)*10000000+AA8*1000000+(AD8-AF8)*1000+AD8</f>
        <v>0</v>
      </c>
      <c r="AI8" s="130">
        <v>1</v>
      </c>
      <c r="AJ8" s="678"/>
      <c r="AK8" s="681"/>
      <c r="AL8" s="681"/>
      <c r="AM8" s="681"/>
      <c r="AN8" s="681"/>
      <c r="AO8" s="681"/>
      <c r="AP8" s="682"/>
      <c r="AQ8" s="97">
        <f>RANK(AX8,AX$8:AX$10)</f>
        <v>1</v>
      </c>
      <c r="AR8" s="97">
        <f>AR12+AR16</f>
        <v>0</v>
      </c>
      <c r="AS8" s="98" t="s">
        <v>10</v>
      </c>
      <c r="AT8" s="99">
        <f>AT12+AT16</f>
        <v>0</v>
      </c>
      <c r="AU8" s="97">
        <f>AU12+AU16</f>
        <v>0</v>
      </c>
      <c r="AV8" s="98" t="s">
        <v>10</v>
      </c>
      <c r="AW8" s="131">
        <f>AW12+AW16</f>
        <v>0</v>
      </c>
      <c r="AX8" s="95">
        <f>(AR8-AT8)*10000000+AR8*1000000+(AU8-AW8)*1000+AU8</f>
        <v>0</v>
      </c>
    </row>
    <row r="9" spans="1:50" s="95" customFormat="1" ht="30" customHeight="1">
      <c r="A9" s="130">
        <v>2</v>
      </c>
      <c r="B9" s="678"/>
      <c r="C9" s="679"/>
      <c r="D9" s="679"/>
      <c r="E9" s="679"/>
      <c r="F9" s="679"/>
      <c r="G9" s="679"/>
      <c r="H9" s="679"/>
      <c r="I9" s="97">
        <f>RANK(P9,P$8:P$10)</f>
        <v>1</v>
      </c>
      <c r="J9" s="97">
        <f>J14+L16</f>
        <v>0</v>
      </c>
      <c r="K9" s="98" t="s">
        <v>10</v>
      </c>
      <c r="L9" s="99">
        <f>L14+J16</f>
        <v>0</v>
      </c>
      <c r="M9" s="97">
        <f>M14+O16</f>
        <v>0</v>
      </c>
      <c r="N9" s="98" t="s">
        <v>10</v>
      </c>
      <c r="O9" s="131">
        <f>O14+M16</f>
        <v>0</v>
      </c>
      <c r="P9" s="95">
        <f>(J9-L9)*10000000+J9*1000000+(M9-O9)*1000+M9</f>
        <v>0</v>
      </c>
      <c r="R9" s="130">
        <v>2</v>
      </c>
      <c r="S9" s="678"/>
      <c r="T9" s="679"/>
      <c r="U9" s="679"/>
      <c r="V9" s="679"/>
      <c r="W9" s="679"/>
      <c r="X9" s="679"/>
      <c r="Y9" s="680"/>
      <c r="Z9" s="97">
        <f>RANK(AG9,AG$8:AG$10)</f>
        <v>1</v>
      </c>
      <c r="AA9" s="97">
        <f>AA14+AC16</f>
        <v>0</v>
      </c>
      <c r="AB9" s="98" t="s">
        <v>10</v>
      </c>
      <c r="AC9" s="99">
        <f>AC14+AA16</f>
        <v>0</v>
      </c>
      <c r="AD9" s="97">
        <f>AD14+AF16</f>
        <v>0</v>
      </c>
      <c r="AE9" s="98" t="s">
        <v>10</v>
      </c>
      <c r="AF9" s="131">
        <f>AF14+AD16</f>
        <v>0</v>
      </c>
      <c r="AG9" s="95">
        <f>(AA9-AC9)*10000000+AA9*1000000+(AD9-AF9)*1000+AD9</f>
        <v>0</v>
      </c>
      <c r="AI9" s="130">
        <v>2</v>
      </c>
      <c r="AJ9" s="678"/>
      <c r="AK9" s="681"/>
      <c r="AL9" s="681"/>
      <c r="AM9" s="681"/>
      <c r="AN9" s="681"/>
      <c r="AO9" s="681"/>
      <c r="AP9" s="682"/>
      <c r="AQ9" s="97">
        <f>RANK(AX9,AX$8:AX$10)</f>
        <v>1</v>
      </c>
      <c r="AR9" s="97">
        <f>AR14+AT16</f>
        <v>0</v>
      </c>
      <c r="AS9" s="98" t="s">
        <v>10</v>
      </c>
      <c r="AT9" s="99">
        <f>AT14+AR16</f>
        <v>0</v>
      </c>
      <c r="AU9" s="97">
        <f>AU14+AW16</f>
        <v>0</v>
      </c>
      <c r="AV9" s="98" t="s">
        <v>10</v>
      </c>
      <c r="AW9" s="131">
        <f>AW14+AU16</f>
        <v>0</v>
      </c>
      <c r="AX9" s="95">
        <f>(AR9-AT9)*10000000+AR9*1000000+(AU9-AW9)*1000+AU9</f>
        <v>0</v>
      </c>
    </row>
    <row r="10" spans="1:50" s="95" customFormat="1" ht="30" customHeight="1">
      <c r="A10" s="130">
        <v>3</v>
      </c>
      <c r="B10" s="678"/>
      <c r="C10" s="679"/>
      <c r="D10" s="679"/>
      <c r="E10" s="679"/>
      <c r="F10" s="679"/>
      <c r="G10" s="679"/>
      <c r="H10" s="679"/>
      <c r="I10" s="97">
        <f>RANK(P10,P$8:P$10)</f>
        <v>1</v>
      </c>
      <c r="J10" s="97">
        <f>L12+L14</f>
        <v>0</v>
      </c>
      <c r="K10" s="98" t="s">
        <v>10</v>
      </c>
      <c r="L10" s="99">
        <f>J12+J14</f>
        <v>0</v>
      </c>
      <c r="M10" s="97">
        <f>O12+O14</f>
        <v>0</v>
      </c>
      <c r="N10" s="98" t="s">
        <v>10</v>
      </c>
      <c r="O10" s="131">
        <f>M12+M14</f>
        <v>0</v>
      </c>
      <c r="P10" s="95">
        <f>(J10-L10)*10000000+J10*1000000+(M10-O10)*1000+M10</f>
        <v>0</v>
      </c>
      <c r="R10" s="130">
        <v>3</v>
      </c>
      <c r="S10" s="678"/>
      <c r="T10" s="679"/>
      <c r="U10" s="679"/>
      <c r="V10" s="679"/>
      <c r="W10" s="679"/>
      <c r="X10" s="679"/>
      <c r="Y10" s="680"/>
      <c r="Z10" s="97">
        <f>RANK(AG10,AG$8:AG$10)</f>
        <v>1</v>
      </c>
      <c r="AA10" s="97">
        <f>AC12+AC14</f>
        <v>0</v>
      </c>
      <c r="AB10" s="98" t="s">
        <v>10</v>
      </c>
      <c r="AC10" s="99">
        <f>AA12+AA14</f>
        <v>0</v>
      </c>
      <c r="AD10" s="97">
        <f>AF12+AF14</f>
        <v>0</v>
      </c>
      <c r="AE10" s="98" t="s">
        <v>10</v>
      </c>
      <c r="AF10" s="131">
        <f>AD12+AD14</f>
        <v>0</v>
      </c>
      <c r="AG10" s="95">
        <f>(AA10-AC10)*10000000+AA10*1000000+(AD10-AF10)*1000+AD10</f>
        <v>0</v>
      </c>
      <c r="AI10" s="130">
        <v>3</v>
      </c>
      <c r="AJ10" s="678"/>
      <c r="AK10" s="681"/>
      <c r="AL10" s="681"/>
      <c r="AM10" s="681"/>
      <c r="AN10" s="681"/>
      <c r="AO10" s="681"/>
      <c r="AP10" s="682"/>
      <c r="AQ10" s="97">
        <f>RANK(AX10,AX$8:AX$10)</f>
        <v>1</v>
      </c>
      <c r="AR10" s="97">
        <f>AT12+AT14</f>
        <v>0</v>
      </c>
      <c r="AS10" s="98" t="s">
        <v>10</v>
      </c>
      <c r="AT10" s="99">
        <f>AR12+AR14</f>
        <v>0</v>
      </c>
      <c r="AU10" s="97">
        <f>AW12+AW14</f>
        <v>0</v>
      </c>
      <c r="AV10" s="98" t="s">
        <v>10</v>
      </c>
      <c r="AW10" s="131">
        <f>AU12+AU14</f>
        <v>0</v>
      </c>
      <c r="AX10" s="95">
        <f>(AR10-AT10)*10000000+AR10*1000000+(AU10-AW10)*1000+AU10</f>
        <v>0</v>
      </c>
    </row>
    <row r="11" spans="1:49" s="95" customFormat="1" ht="30" customHeight="1">
      <c r="A11" s="597" t="s">
        <v>11</v>
      </c>
      <c r="B11" s="667"/>
      <c r="C11" s="667"/>
      <c r="D11" s="667"/>
      <c r="E11" s="667"/>
      <c r="F11" s="667"/>
      <c r="G11" s="667"/>
      <c r="H11" s="667"/>
      <c r="I11" s="667"/>
      <c r="J11" s="668" t="s">
        <v>6</v>
      </c>
      <c r="K11" s="668"/>
      <c r="L11" s="668"/>
      <c r="M11" s="667" t="s">
        <v>7</v>
      </c>
      <c r="N11" s="667"/>
      <c r="O11" s="671"/>
      <c r="P11" s="129"/>
      <c r="Q11" s="129"/>
      <c r="R11" s="597" t="s">
        <v>11</v>
      </c>
      <c r="S11" s="667"/>
      <c r="T11" s="667"/>
      <c r="U11" s="667"/>
      <c r="V11" s="667"/>
      <c r="W11" s="667"/>
      <c r="X11" s="667"/>
      <c r="Y11" s="667"/>
      <c r="Z11" s="667"/>
      <c r="AA11" s="668" t="s">
        <v>6</v>
      </c>
      <c r="AB11" s="668"/>
      <c r="AC11" s="668"/>
      <c r="AD11" s="667" t="s">
        <v>7</v>
      </c>
      <c r="AE11" s="667"/>
      <c r="AF11" s="671"/>
      <c r="AG11" s="129"/>
      <c r="AH11" s="129"/>
      <c r="AI11" s="683" t="s">
        <v>11</v>
      </c>
      <c r="AJ11" s="675"/>
      <c r="AK11" s="675"/>
      <c r="AL11" s="675"/>
      <c r="AM11" s="675"/>
      <c r="AN11" s="675"/>
      <c r="AO11" s="675"/>
      <c r="AP11" s="675"/>
      <c r="AQ11" s="676"/>
      <c r="AR11" s="674" t="s">
        <v>6</v>
      </c>
      <c r="AS11" s="675"/>
      <c r="AT11" s="676"/>
      <c r="AU11" s="674" t="s">
        <v>7</v>
      </c>
      <c r="AV11" s="675"/>
      <c r="AW11" s="677"/>
    </row>
    <row r="12" spans="1:49" ht="15" customHeight="1">
      <c r="A12" s="132">
        <v>1</v>
      </c>
      <c r="B12" s="662">
        <f>B8</f>
        <v>0</v>
      </c>
      <c r="C12" s="662"/>
      <c r="D12" s="662"/>
      <c r="E12" s="570" t="s">
        <v>21</v>
      </c>
      <c r="F12" s="662">
        <f>B10</f>
        <v>0</v>
      </c>
      <c r="G12" s="662"/>
      <c r="H12" s="662"/>
      <c r="I12" s="133">
        <v>3</v>
      </c>
      <c r="J12" s="579"/>
      <c r="K12" s="570" t="s">
        <v>10</v>
      </c>
      <c r="L12" s="577"/>
      <c r="M12" s="579"/>
      <c r="N12" s="570" t="s">
        <v>10</v>
      </c>
      <c r="O12" s="572"/>
      <c r="R12" s="132">
        <v>1</v>
      </c>
      <c r="S12" s="662">
        <f>S8</f>
        <v>0</v>
      </c>
      <c r="T12" s="662"/>
      <c r="U12" s="662"/>
      <c r="V12" s="570" t="s">
        <v>21</v>
      </c>
      <c r="W12" s="662">
        <f>S10</f>
        <v>0</v>
      </c>
      <c r="X12" s="662"/>
      <c r="Y12" s="662"/>
      <c r="Z12" s="133">
        <v>3</v>
      </c>
      <c r="AA12" s="579"/>
      <c r="AB12" s="570" t="s">
        <v>10</v>
      </c>
      <c r="AC12" s="577"/>
      <c r="AD12" s="579"/>
      <c r="AE12" s="570" t="s">
        <v>10</v>
      </c>
      <c r="AF12" s="572"/>
      <c r="AI12" s="132">
        <v>1</v>
      </c>
      <c r="AJ12" s="662">
        <f>AJ8</f>
        <v>0</v>
      </c>
      <c r="AK12" s="662"/>
      <c r="AL12" s="662"/>
      <c r="AM12" s="570" t="s">
        <v>21</v>
      </c>
      <c r="AN12" s="662">
        <f>AJ10</f>
        <v>0</v>
      </c>
      <c r="AO12" s="662"/>
      <c r="AP12" s="662"/>
      <c r="AQ12" s="133">
        <v>3</v>
      </c>
      <c r="AR12" s="579"/>
      <c r="AS12" s="570" t="s">
        <v>10</v>
      </c>
      <c r="AT12" s="577"/>
      <c r="AU12" s="579"/>
      <c r="AV12" s="570" t="s">
        <v>10</v>
      </c>
      <c r="AW12" s="572"/>
    </row>
    <row r="13" spans="1:49" ht="15" customHeight="1">
      <c r="A13" s="134"/>
      <c r="B13" s="666"/>
      <c r="C13" s="666"/>
      <c r="D13" s="666"/>
      <c r="E13" s="591"/>
      <c r="F13" s="666"/>
      <c r="G13" s="666"/>
      <c r="H13" s="666"/>
      <c r="I13" s="211" t="s">
        <v>127</v>
      </c>
      <c r="J13" s="592"/>
      <c r="K13" s="591"/>
      <c r="L13" s="594"/>
      <c r="M13" s="592"/>
      <c r="N13" s="591"/>
      <c r="O13" s="590"/>
      <c r="R13" s="134"/>
      <c r="S13" s="666"/>
      <c r="T13" s="666"/>
      <c r="U13" s="666"/>
      <c r="V13" s="591"/>
      <c r="W13" s="666"/>
      <c r="X13" s="666"/>
      <c r="Y13" s="666"/>
      <c r="Z13" s="211" t="s">
        <v>130</v>
      </c>
      <c r="AA13" s="592"/>
      <c r="AB13" s="591"/>
      <c r="AC13" s="594"/>
      <c r="AD13" s="592"/>
      <c r="AE13" s="591"/>
      <c r="AF13" s="590"/>
      <c r="AI13" s="134"/>
      <c r="AJ13" s="666"/>
      <c r="AK13" s="666"/>
      <c r="AL13" s="666"/>
      <c r="AM13" s="591"/>
      <c r="AN13" s="666"/>
      <c r="AO13" s="666"/>
      <c r="AP13" s="666"/>
      <c r="AQ13" s="211" t="s">
        <v>133</v>
      </c>
      <c r="AR13" s="592"/>
      <c r="AS13" s="591"/>
      <c r="AT13" s="594"/>
      <c r="AU13" s="592"/>
      <c r="AV13" s="591"/>
      <c r="AW13" s="590"/>
    </row>
    <row r="14" spans="1:49" ht="15" customHeight="1">
      <c r="A14" s="132">
        <v>2</v>
      </c>
      <c r="B14" s="662">
        <f>B9</f>
        <v>0</v>
      </c>
      <c r="C14" s="662"/>
      <c r="D14" s="662"/>
      <c r="E14" s="570" t="s">
        <v>21</v>
      </c>
      <c r="F14" s="662">
        <f>B10</f>
        <v>0</v>
      </c>
      <c r="G14" s="662"/>
      <c r="H14" s="662"/>
      <c r="I14" s="133">
        <v>3</v>
      </c>
      <c r="J14" s="579"/>
      <c r="K14" s="570" t="s">
        <v>10</v>
      </c>
      <c r="L14" s="577"/>
      <c r="M14" s="579"/>
      <c r="N14" s="570" t="s">
        <v>10</v>
      </c>
      <c r="O14" s="572"/>
      <c r="R14" s="132">
        <v>2</v>
      </c>
      <c r="S14" s="662">
        <f>S9</f>
        <v>0</v>
      </c>
      <c r="T14" s="662"/>
      <c r="U14" s="662"/>
      <c r="V14" s="570" t="s">
        <v>21</v>
      </c>
      <c r="W14" s="662">
        <f>S10</f>
        <v>0</v>
      </c>
      <c r="X14" s="662"/>
      <c r="Y14" s="662"/>
      <c r="Z14" s="133">
        <v>3</v>
      </c>
      <c r="AA14" s="579"/>
      <c r="AB14" s="570" t="s">
        <v>10</v>
      </c>
      <c r="AC14" s="577"/>
      <c r="AD14" s="579"/>
      <c r="AE14" s="570" t="s">
        <v>10</v>
      </c>
      <c r="AF14" s="572"/>
      <c r="AI14" s="132">
        <v>2</v>
      </c>
      <c r="AJ14" s="662">
        <f>AJ9</f>
        <v>0</v>
      </c>
      <c r="AK14" s="662"/>
      <c r="AL14" s="662"/>
      <c r="AM14" s="570" t="s">
        <v>21</v>
      </c>
      <c r="AN14" s="662">
        <f>AJ10</f>
        <v>0</v>
      </c>
      <c r="AO14" s="662"/>
      <c r="AP14" s="662"/>
      <c r="AQ14" s="133">
        <v>3</v>
      </c>
      <c r="AR14" s="579"/>
      <c r="AS14" s="570" t="s">
        <v>10</v>
      </c>
      <c r="AT14" s="577"/>
      <c r="AU14" s="579"/>
      <c r="AV14" s="570" t="s">
        <v>10</v>
      </c>
      <c r="AW14" s="572"/>
    </row>
    <row r="15" spans="1:49" ht="15" customHeight="1">
      <c r="A15" s="134"/>
      <c r="B15" s="666"/>
      <c r="C15" s="666"/>
      <c r="D15" s="666"/>
      <c r="E15" s="591"/>
      <c r="F15" s="666"/>
      <c r="G15" s="666"/>
      <c r="H15" s="666"/>
      <c r="I15" s="211" t="s">
        <v>128</v>
      </c>
      <c r="J15" s="592"/>
      <c r="K15" s="591"/>
      <c r="L15" s="594"/>
      <c r="M15" s="592"/>
      <c r="N15" s="591"/>
      <c r="O15" s="590"/>
      <c r="R15" s="134"/>
      <c r="S15" s="666"/>
      <c r="T15" s="666"/>
      <c r="U15" s="666"/>
      <c r="V15" s="591"/>
      <c r="W15" s="666"/>
      <c r="X15" s="666"/>
      <c r="Y15" s="666"/>
      <c r="Z15" s="211" t="s">
        <v>131</v>
      </c>
      <c r="AA15" s="592"/>
      <c r="AB15" s="591"/>
      <c r="AC15" s="594"/>
      <c r="AD15" s="592"/>
      <c r="AE15" s="591"/>
      <c r="AF15" s="590"/>
      <c r="AI15" s="134"/>
      <c r="AJ15" s="666"/>
      <c r="AK15" s="666"/>
      <c r="AL15" s="666"/>
      <c r="AM15" s="591"/>
      <c r="AN15" s="666"/>
      <c r="AO15" s="666"/>
      <c r="AP15" s="666"/>
      <c r="AQ15" s="211" t="s">
        <v>134</v>
      </c>
      <c r="AR15" s="592"/>
      <c r="AS15" s="591"/>
      <c r="AT15" s="594"/>
      <c r="AU15" s="592"/>
      <c r="AV15" s="591"/>
      <c r="AW15" s="590"/>
    </row>
    <row r="16" spans="1:49" ht="15" customHeight="1">
      <c r="A16" s="132">
        <v>1</v>
      </c>
      <c r="B16" s="662">
        <f>B8</f>
        <v>0</v>
      </c>
      <c r="C16" s="662"/>
      <c r="D16" s="662"/>
      <c r="E16" s="570" t="s">
        <v>21</v>
      </c>
      <c r="F16" s="662">
        <f>B9</f>
        <v>0</v>
      </c>
      <c r="G16" s="662"/>
      <c r="H16" s="662"/>
      <c r="I16" s="133">
        <v>2</v>
      </c>
      <c r="J16" s="579"/>
      <c r="K16" s="570" t="s">
        <v>10</v>
      </c>
      <c r="L16" s="577"/>
      <c r="M16" s="579"/>
      <c r="N16" s="570" t="s">
        <v>10</v>
      </c>
      <c r="O16" s="572"/>
      <c r="R16" s="132">
        <v>1</v>
      </c>
      <c r="S16" s="662">
        <f>S8</f>
        <v>0</v>
      </c>
      <c r="T16" s="662"/>
      <c r="U16" s="662"/>
      <c r="V16" s="570" t="s">
        <v>21</v>
      </c>
      <c r="W16" s="662">
        <f>S9</f>
        <v>0</v>
      </c>
      <c r="X16" s="662"/>
      <c r="Y16" s="662"/>
      <c r="Z16" s="133">
        <v>2</v>
      </c>
      <c r="AA16" s="579"/>
      <c r="AB16" s="570" t="s">
        <v>10</v>
      </c>
      <c r="AC16" s="577"/>
      <c r="AD16" s="579"/>
      <c r="AE16" s="570" t="s">
        <v>10</v>
      </c>
      <c r="AF16" s="572"/>
      <c r="AI16" s="132">
        <v>1</v>
      </c>
      <c r="AJ16" s="662">
        <f>AJ8</f>
        <v>0</v>
      </c>
      <c r="AK16" s="662"/>
      <c r="AL16" s="662"/>
      <c r="AM16" s="570" t="s">
        <v>21</v>
      </c>
      <c r="AN16" s="662">
        <f>AJ9</f>
        <v>0</v>
      </c>
      <c r="AO16" s="662"/>
      <c r="AP16" s="662"/>
      <c r="AQ16" s="133">
        <v>2</v>
      </c>
      <c r="AR16" s="579"/>
      <c r="AS16" s="570" t="s">
        <v>10</v>
      </c>
      <c r="AT16" s="577"/>
      <c r="AU16" s="579"/>
      <c r="AV16" s="570" t="s">
        <v>10</v>
      </c>
      <c r="AW16" s="572"/>
    </row>
    <row r="17" spans="1:49" ht="15" customHeight="1" thickBot="1">
      <c r="A17" s="135"/>
      <c r="B17" s="663"/>
      <c r="C17" s="663"/>
      <c r="D17" s="663"/>
      <c r="E17" s="571"/>
      <c r="F17" s="663"/>
      <c r="G17" s="663"/>
      <c r="H17" s="663"/>
      <c r="I17" s="212" t="s">
        <v>129</v>
      </c>
      <c r="J17" s="580"/>
      <c r="K17" s="571"/>
      <c r="L17" s="578"/>
      <c r="M17" s="580"/>
      <c r="N17" s="571"/>
      <c r="O17" s="573"/>
      <c r="R17" s="135"/>
      <c r="S17" s="663"/>
      <c r="T17" s="663"/>
      <c r="U17" s="663"/>
      <c r="V17" s="571"/>
      <c r="W17" s="663"/>
      <c r="X17" s="663"/>
      <c r="Y17" s="663"/>
      <c r="Z17" s="212" t="s">
        <v>132</v>
      </c>
      <c r="AA17" s="580"/>
      <c r="AB17" s="571"/>
      <c r="AC17" s="578"/>
      <c r="AD17" s="580"/>
      <c r="AE17" s="571"/>
      <c r="AF17" s="573"/>
      <c r="AI17" s="135"/>
      <c r="AJ17" s="663"/>
      <c r="AK17" s="663"/>
      <c r="AL17" s="663"/>
      <c r="AM17" s="571"/>
      <c r="AN17" s="663"/>
      <c r="AO17" s="663"/>
      <c r="AP17" s="663"/>
      <c r="AQ17" s="212" t="s">
        <v>135</v>
      </c>
      <c r="AR17" s="580"/>
      <c r="AS17" s="571"/>
      <c r="AT17" s="578"/>
      <c r="AU17" s="580"/>
      <c r="AV17" s="571"/>
      <c r="AW17" s="573"/>
    </row>
    <row r="18" ht="19.5" customHeight="1"/>
    <row r="19" spans="1:49" ht="20.25">
      <c r="A19" s="569" t="s">
        <v>46</v>
      </c>
      <c r="B19" s="569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69"/>
      <c r="AL19" s="569"/>
      <c r="AM19" s="569"/>
      <c r="AN19" s="569"/>
      <c r="AO19" s="569"/>
      <c r="AP19" s="569"/>
      <c r="AQ19" s="569"/>
      <c r="AR19" s="569"/>
      <c r="AS19" s="569"/>
      <c r="AT19" s="569"/>
      <c r="AU19" s="569"/>
      <c r="AV19" s="569"/>
      <c r="AW19" s="569"/>
    </row>
    <row r="20" ht="19.5" customHeight="1" thickBot="1"/>
    <row r="21" spans="1:49" s="95" customFormat="1" ht="30" customHeight="1">
      <c r="A21" s="92" t="s">
        <v>34</v>
      </c>
      <c r="B21" s="672" t="s">
        <v>12</v>
      </c>
      <c r="C21" s="617"/>
      <c r="D21" s="617"/>
      <c r="E21" s="617"/>
      <c r="F21" s="617"/>
      <c r="G21" s="617"/>
      <c r="H21" s="617"/>
      <c r="I21" s="93" t="s">
        <v>35</v>
      </c>
      <c r="J21" s="623" t="s">
        <v>6</v>
      </c>
      <c r="K21" s="623"/>
      <c r="L21" s="623"/>
      <c r="M21" s="660" t="s">
        <v>7</v>
      </c>
      <c r="N21" s="660"/>
      <c r="O21" s="673"/>
      <c r="P21" s="129"/>
      <c r="Q21" s="129"/>
      <c r="R21" s="92" t="s">
        <v>34</v>
      </c>
      <c r="S21" s="672" t="s">
        <v>13</v>
      </c>
      <c r="T21" s="617"/>
      <c r="U21" s="617"/>
      <c r="V21" s="617"/>
      <c r="W21" s="617"/>
      <c r="X21" s="617"/>
      <c r="Y21" s="617"/>
      <c r="Z21" s="93" t="s">
        <v>35</v>
      </c>
      <c r="AA21" s="623" t="s">
        <v>6</v>
      </c>
      <c r="AB21" s="623"/>
      <c r="AC21" s="623"/>
      <c r="AD21" s="660" t="s">
        <v>7</v>
      </c>
      <c r="AE21" s="660"/>
      <c r="AF21" s="673"/>
      <c r="AG21" s="129"/>
      <c r="AH21" s="129"/>
      <c r="AI21" s="92" t="s">
        <v>34</v>
      </c>
      <c r="AJ21" s="672" t="s">
        <v>14</v>
      </c>
      <c r="AK21" s="617"/>
      <c r="AL21" s="617"/>
      <c r="AM21" s="617"/>
      <c r="AN21" s="617"/>
      <c r="AO21" s="617"/>
      <c r="AP21" s="617"/>
      <c r="AQ21" s="93" t="s">
        <v>35</v>
      </c>
      <c r="AR21" s="623" t="s">
        <v>6</v>
      </c>
      <c r="AS21" s="623"/>
      <c r="AT21" s="623"/>
      <c r="AU21" s="660" t="s">
        <v>7</v>
      </c>
      <c r="AV21" s="660"/>
      <c r="AW21" s="673"/>
    </row>
    <row r="22" spans="1:50" s="137" customFormat="1" ht="30" customHeight="1">
      <c r="A22" s="130">
        <v>1</v>
      </c>
      <c r="B22" s="669">
        <f>IF(I8=1,B8,IF(I9=1,B9,B10))</f>
        <v>0</v>
      </c>
      <c r="C22" s="670"/>
      <c r="D22" s="670"/>
      <c r="E22" s="670"/>
      <c r="F22" s="670"/>
      <c r="G22" s="670"/>
      <c r="H22" s="136" t="s">
        <v>15</v>
      </c>
      <c r="I22" s="97">
        <f>RANK(P22,P$22:P$24)</f>
        <v>1</v>
      </c>
      <c r="J22" s="97">
        <f>J26+J30</f>
        <v>0</v>
      </c>
      <c r="K22" s="98" t="s">
        <v>10</v>
      </c>
      <c r="L22" s="99">
        <f>L26+L30</f>
        <v>0</v>
      </c>
      <c r="M22" s="97">
        <f>M26+M30</f>
        <v>0</v>
      </c>
      <c r="N22" s="98" t="s">
        <v>10</v>
      </c>
      <c r="O22" s="131">
        <f>O26+O30</f>
        <v>0</v>
      </c>
      <c r="P22" s="95">
        <f>(J22-L22)*10000000+J22*1000000+(M22-O22)*1000+M22</f>
        <v>0</v>
      </c>
      <c r="Q22" s="95"/>
      <c r="R22" s="130">
        <v>1</v>
      </c>
      <c r="S22" s="669">
        <f>IF(Z8=1,S8,IF(Z9=1,S9,S10))</f>
        <v>0</v>
      </c>
      <c r="T22" s="670"/>
      <c r="U22" s="670"/>
      <c r="V22" s="670"/>
      <c r="W22" s="670"/>
      <c r="X22" s="670"/>
      <c r="Y22" s="136" t="s">
        <v>18</v>
      </c>
      <c r="Z22" s="97">
        <f>RANK(AG22,AG$22:AG$24)</f>
        <v>1</v>
      </c>
      <c r="AA22" s="97">
        <f>AA26+AA30</f>
        <v>0</v>
      </c>
      <c r="AB22" s="98" t="s">
        <v>10</v>
      </c>
      <c r="AC22" s="99">
        <f>AC26+AC30</f>
        <v>0</v>
      </c>
      <c r="AD22" s="97">
        <f>AD26+AD30</f>
        <v>0</v>
      </c>
      <c r="AE22" s="98" t="s">
        <v>10</v>
      </c>
      <c r="AF22" s="131">
        <f>AF26+AF30</f>
        <v>0</v>
      </c>
      <c r="AG22" s="95">
        <f>(AA22-AC22)*10000000+AA22*1000000+(AD22-AF22)*1000+AD22</f>
        <v>0</v>
      </c>
      <c r="AH22" s="95"/>
      <c r="AI22" s="130">
        <v>1</v>
      </c>
      <c r="AJ22" s="669">
        <f>IF(I8=3,B8,IF(I9=3,B9,B10))</f>
        <v>0</v>
      </c>
      <c r="AK22" s="670"/>
      <c r="AL22" s="670"/>
      <c r="AM22" s="670"/>
      <c r="AN22" s="670"/>
      <c r="AO22" s="670"/>
      <c r="AP22" s="136" t="s">
        <v>37</v>
      </c>
      <c r="AQ22" s="97">
        <f>RANK(AX22,AX$22:AX$24)</f>
        <v>1</v>
      </c>
      <c r="AR22" s="97">
        <f>AR26+AR30</f>
        <v>0</v>
      </c>
      <c r="AS22" s="98" t="s">
        <v>10</v>
      </c>
      <c r="AT22" s="99">
        <f>AT26+AT30</f>
        <v>0</v>
      </c>
      <c r="AU22" s="97">
        <f>AU26+AU30</f>
        <v>0</v>
      </c>
      <c r="AV22" s="98" t="s">
        <v>10</v>
      </c>
      <c r="AW22" s="131">
        <f>AW26+AW30</f>
        <v>0</v>
      </c>
      <c r="AX22" s="95">
        <f>(AR22-AT22)*10000000+AR22*1000000+(AU22-AW22)*1000+AU22</f>
        <v>0</v>
      </c>
    </row>
    <row r="23" spans="1:50" s="137" customFormat="1" ht="30" customHeight="1">
      <c r="A23" s="130">
        <v>2</v>
      </c>
      <c r="B23" s="669">
        <f>IF(Z8=2,S8,IF(Z9=2,S9,S10))</f>
        <v>0</v>
      </c>
      <c r="C23" s="670"/>
      <c r="D23" s="670"/>
      <c r="E23" s="670"/>
      <c r="F23" s="670"/>
      <c r="G23" s="670"/>
      <c r="H23" s="136" t="s">
        <v>17</v>
      </c>
      <c r="I23" s="97">
        <f>RANK(P23,P$22:P$24)</f>
        <v>1</v>
      </c>
      <c r="J23" s="97">
        <f>J28+L30</f>
        <v>0</v>
      </c>
      <c r="K23" s="98" t="s">
        <v>10</v>
      </c>
      <c r="L23" s="99">
        <f>L28+J30</f>
        <v>0</v>
      </c>
      <c r="M23" s="97">
        <f>M28+O30</f>
        <v>0</v>
      </c>
      <c r="N23" s="98" t="s">
        <v>10</v>
      </c>
      <c r="O23" s="131">
        <f>O28+M30</f>
        <v>0</v>
      </c>
      <c r="P23" s="95">
        <f>(J23-L23)*10000000+J23*1000000+(M23-O23)*1000+M23</f>
        <v>0</v>
      </c>
      <c r="Q23" s="95"/>
      <c r="R23" s="130">
        <v>2</v>
      </c>
      <c r="S23" s="669">
        <f>IF(AQ8=1,AJ8,IF(AQ9=1,AJ9,AJ10))</f>
        <v>0</v>
      </c>
      <c r="T23" s="670"/>
      <c r="U23" s="670"/>
      <c r="V23" s="670"/>
      <c r="W23" s="670"/>
      <c r="X23" s="670"/>
      <c r="Y23" s="136" t="s">
        <v>19</v>
      </c>
      <c r="Z23" s="97">
        <f>RANK(AG23,AG$22:AG$24)</f>
        <v>1</v>
      </c>
      <c r="AA23" s="97">
        <f>AA28+AC30</f>
        <v>0</v>
      </c>
      <c r="AB23" s="98" t="s">
        <v>10</v>
      </c>
      <c r="AC23" s="99">
        <f>AC28+AA30</f>
        <v>0</v>
      </c>
      <c r="AD23" s="97">
        <f>AD28+AF30</f>
        <v>0</v>
      </c>
      <c r="AE23" s="98" t="s">
        <v>10</v>
      </c>
      <c r="AF23" s="131">
        <f>AF28+AD30</f>
        <v>0</v>
      </c>
      <c r="AG23" s="95">
        <f>(AA23-AC23)*10000000+AA23*1000000+(AD23-AF23)*1000+AD23</f>
        <v>0</v>
      </c>
      <c r="AH23" s="95"/>
      <c r="AI23" s="130">
        <v>2</v>
      </c>
      <c r="AJ23" s="669">
        <f>IF(Z8=3,S8,IF(Z9=3,S9,S10))</f>
        <v>0</v>
      </c>
      <c r="AK23" s="670"/>
      <c r="AL23" s="670"/>
      <c r="AM23" s="670"/>
      <c r="AN23" s="670"/>
      <c r="AO23" s="670"/>
      <c r="AP23" s="136" t="s">
        <v>36</v>
      </c>
      <c r="AQ23" s="97">
        <f>RANK(AX23,AX$22:AX$24)</f>
        <v>1</v>
      </c>
      <c r="AR23" s="97">
        <f>AR28+AT30</f>
        <v>0</v>
      </c>
      <c r="AS23" s="98" t="s">
        <v>10</v>
      </c>
      <c r="AT23" s="99">
        <f>AT28+AR30</f>
        <v>0</v>
      </c>
      <c r="AU23" s="97">
        <f>AU28+AW30</f>
        <v>0</v>
      </c>
      <c r="AV23" s="98" t="s">
        <v>10</v>
      </c>
      <c r="AW23" s="131">
        <f>AW28+AU30</f>
        <v>0</v>
      </c>
      <c r="AX23" s="95">
        <f>(AR23-AT23)*10000000+AR23*1000000+(AU23-AW23)*1000+AU23</f>
        <v>0</v>
      </c>
    </row>
    <row r="24" spans="1:50" s="137" customFormat="1" ht="30" customHeight="1">
      <c r="A24" s="130">
        <v>3</v>
      </c>
      <c r="B24" s="669">
        <f>IF(AQ8=2,AJ8,IF(AQ9=2,AJ9,AJ10))</f>
        <v>0</v>
      </c>
      <c r="C24" s="670"/>
      <c r="D24" s="670"/>
      <c r="E24" s="670"/>
      <c r="F24" s="670"/>
      <c r="G24" s="670"/>
      <c r="H24" s="136" t="s">
        <v>20</v>
      </c>
      <c r="I24" s="97">
        <f>RANK(P24,P$22:P$24)</f>
        <v>1</v>
      </c>
      <c r="J24" s="97">
        <f>L26+L28</f>
        <v>0</v>
      </c>
      <c r="K24" s="98" t="s">
        <v>10</v>
      </c>
      <c r="L24" s="99">
        <f>J26+J28</f>
        <v>0</v>
      </c>
      <c r="M24" s="97">
        <f>O26+O28</f>
        <v>0</v>
      </c>
      <c r="N24" s="98" t="s">
        <v>10</v>
      </c>
      <c r="O24" s="131">
        <f>M26+M28</f>
        <v>0</v>
      </c>
      <c r="P24" s="95">
        <f>(J24-L24)*10000000+J24*1000000+(M24-O24)*1000+M24</f>
        <v>0</v>
      </c>
      <c r="Q24" s="95"/>
      <c r="R24" s="130">
        <v>3</v>
      </c>
      <c r="S24" s="669">
        <f>IF(I8=2,B8,IF(I9=2,B9,B10))</f>
        <v>0</v>
      </c>
      <c r="T24" s="670"/>
      <c r="U24" s="670"/>
      <c r="V24" s="670"/>
      <c r="W24" s="670"/>
      <c r="X24" s="670"/>
      <c r="Y24" s="136" t="s">
        <v>16</v>
      </c>
      <c r="Z24" s="97">
        <f>RANK(AG24,AG$22:AG$24)</f>
        <v>1</v>
      </c>
      <c r="AA24" s="97">
        <f>AC26+AC28</f>
        <v>0</v>
      </c>
      <c r="AB24" s="98" t="s">
        <v>10</v>
      </c>
      <c r="AC24" s="99">
        <f>AA26+AA28</f>
        <v>0</v>
      </c>
      <c r="AD24" s="97">
        <f>AF26+AF28</f>
        <v>0</v>
      </c>
      <c r="AE24" s="98" t="s">
        <v>10</v>
      </c>
      <c r="AF24" s="131">
        <f>AD26+AD28</f>
        <v>0</v>
      </c>
      <c r="AG24" s="95">
        <f>(AA24-AC24)*10000000+AA24*1000000+(AD24-AF24)*1000+AD24</f>
        <v>0</v>
      </c>
      <c r="AH24" s="95"/>
      <c r="AI24" s="130">
        <v>3</v>
      </c>
      <c r="AJ24" s="669">
        <f>IF(AQ8=3,AJ8,IF(AQ9=3,AJ9,AJ10))</f>
        <v>0</v>
      </c>
      <c r="AK24" s="670"/>
      <c r="AL24" s="670"/>
      <c r="AM24" s="670"/>
      <c r="AN24" s="670"/>
      <c r="AO24" s="670"/>
      <c r="AP24" s="136" t="s">
        <v>47</v>
      </c>
      <c r="AQ24" s="97">
        <f>RANK(AX24,AX$22:AX$24)</f>
        <v>1</v>
      </c>
      <c r="AR24" s="97">
        <f>AT26+AT28</f>
        <v>0</v>
      </c>
      <c r="AS24" s="98" t="s">
        <v>10</v>
      </c>
      <c r="AT24" s="99">
        <f>AR26+AR28</f>
        <v>0</v>
      </c>
      <c r="AU24" s="97">
        <f>AW26+AW28</f>
        <v>0</v>
      </c>
      <c r="AV24" s="98" t="s">
        <v>10</v>
      </c>
      <c r="AW24" s="131">
        <f>AU26+AU28</f>
        <v>0</v>
      </c>
      <c r="AX24" s="95">
        <f>(AR24-AT24)*10000000+AR24*1000000+(AU24-AW24)*1000+AU24</f>
        <v>0</v>
      </c>
    </row>
    <row r="25" spans="1:49" s="95" customFormat="1" ht="30" customHeight="1">
      <c r="A25" s="597" t="s">
        <v>11</v>
      </c>
      <c r="B25" s="667"/>
      <c r="C25" s="667"/>
      <c r="D25" s="667"/>
      <c r="E25" s="667"/>
      <c r="F25" s="667"/>
      <c r="G25" s="667"/>
      <c r="H25" s="667"/>
      <c r="I25" s="667"/>
      <c r="J25" s="668" t="s">
        <v>6</v>
      </c>
      <c r="K25" s="668"/>
      <c r="L25" s="668"/>
      <c r="M25" s="667" t="s">
        <v>7</v>
      </c>
      <c r="N25" s="667"/>
      <c r="O25" s="671"/>
      <c r="P25" s="129"/>
      <c r="Q25" s="129"/>
      <c r="R25" s="597" t="s">
        <v>11</v>
      </c>
      <c r="S25" s="667"/>
      <c r="T25" s="667"/>
      <c r="U25" s="667"/>
      <c r="V25" s="667"/>
      <c r="W25" s="667"/>
      <c r="X25" s="667"/>
      <c r="Y25" s="667"/>
      <c r="Z25" s="667"/>
      <c r="AA25" s="668" t="s">
        <v>6</v>
      </c>
      <c r="AB25" s="668"/>
      <c r="AC25" s="668"/>
      <c r="AD25" s="667" t="s">
        <v>7</v>
      </c>
      <c r="AE25" s="667"/>
      <c r="AF25" s="671"/>
      <c r="AG25" s="129"/>
      <c r="AH25" s="129"/>
      <c r="AI25" s="597" t="s">
        <v>11</v>
      </c>
      <c r="AJ25" s="667"/>
      <c r="AK25" s="667"/>
      <c r="AL25" s="667"/>
      <c r="AM25" s="667"/>
      <c r="AN25" s="667"/>
      <c r="AO25" s="667"/>
      <c r="AP25" s="667"/>
      <c r="AQ25" s="667"/>
      <c r="AR25" s="668" t="s">
        <v>6</v>
      </c>
      <c r="AS25" s="668"/>
      <c r="AT25" s="668"/>
      <c r="AU25" s="667" t="s">
        <v>7</v>
      </c>
      <c r="AV25" s="667"/>
      <c r="AW25" s="671"/>
    </row>
    <row r="26" spans="1:49" ht="15" customHeight="1">
      <c r="A26" s="132">
        <v>1</v>
      </c>
      <c r="B26" s="662">
        <f>B22</f>
        <v>0</v>
      </c>
      <c r="C26" s="662"/>
      <c r="D26" s="662"/>
      <c r="E26" s="570" t="s">
        <v>21</v>
      </c>
      <c r="F26" s="662">
        <f>B24</f>
        <v>0</v>
      </c>
      <c r="G26" s="662"/>
      <c r="H26" s="662"/>
      <c r="I26" s="133">
        <v>3</v>
      </c>
      <c r="J26" s="579"/>
      <c r="K26" s="570" t="s">
        <v>10</v>
      </c>
      <c r="L26" s="577"/>
      <c r="M26" s="579"/>
      <c r="N26" s="570" t="s">
        <v>10</v>
      </c>
      <c r="O26" s="572"/>
      <c r="R26" s="132">
        <v>1</v>
      </c>
      <c r="S26" s="662">
        <f>S22</f>
        <v>0</v>
      </c>
      <c r="T26" s="662"/>
      <c r="U26" s="662"/>
      <c r="V26" s="570" t="s">
        <v>21</v>
      </c>
      <c r="W26" s="662">
        <f>S24</f>
        <v>0</v>
      </c>
      <c r="X26" s="662"/>
      <c r="Y26" s="662"/>
      <c r="Z26" s="133">
        <v>3</v>
      </c>
      <c r="AA26" s="579"/>
      <c r="AB26" s="570" t="s">
        <v>10</v>
      </c>
      <c r="AC26" s="577"/>
      <c r="AD26" s="579"/>
      <c r="AE26" s="570" t="s">
        <v>10</v>
      </c>
      <c r="AF26" s="572"/>
      <c r="AI26" s="132">
        <v>1</v>
      </c>
      <c r="AJ26" s="662">
        <f>AJ22</f>
        <v>0</v>
      </c>
      <c r="AK26" s="662"/>
      <c r="AL26" s="662"/>
      <c r="AM26" s="570" t="s">
        <v>21</v>
      </c>
      <c r="AN26" s="662">
        <f>AJ24</f>
        <v>0</v>
      </c>
      <c r="AO26" s="662"/>
      <c r="AP26" s="662"/>
      <c r="AQ26" s="133">
        <v>3</v>
      </c>
      <c r="AR26" s="579"/>
      <c r="AS26" s="570" t="s">
        <v>10</v>
      </c>
      <c r="AT26" s="577"/>
      <c r="AU26" s="579"/>
      <c r="AV26" s="570" t="s">
        <v>10</v>
      </c>
      <c r="AW26" s="572"/>
    </row>
    <row r="27" spans="1:49" ht="15" customHeight="1">
      <c r="A27" s="134"/>
      <c r="B27" s="666"/>
      <c r="C27" s="666"/>
      <c r="D27" s="666"/>
      <c r="E27" s="591"/>
      <c r="F27" s="666"/>
      <c r="G27" s="666"/>
      <c r="H27" s="666"/>
      <c r="I27" s="211" t="s">
        <v>136</v>
      </c>
      <c r="J27" s="592"/>
      <c r="K27" s="591"/>
      <c r="L27" s="594"/>
      <c r="M27" s="592"/>
      <c r="N27" s="591"/>
      <c r="O27" s="590"/>
      <c r="R27" s="134"/>
      <c r="S27" s="666"/>
      <c r="T27" s="666"/>
      <c r="U27" s="666"/>
      <c r="V27" s="591"/>
      <c r="W27" s="666"/>
      <c r="X27" s="666"/>
      <c r="Y27" s="666"/>
      <c r="Z27" s="211" t="s">
        <v>141</v>
      </c>
      <c r="AA27" s="592"/>
      <c r="AB27" s="591"/>
      <c r="AC27" s="594"/>
      <c r="AD27" s="592"/>
      <c r="AE27" s="591"/>
      <c r="AF27" s="590"/>
      <c r="AI27" s="134"/>
      <c r="AJ27" s="666"/>
      <c r="AK27" s="666"/>
      <c r="AL27" s="666"/>
      <c r="AM27" s="591"/>
      <c r="AN27" s="666"/>
      <c r="AO27" s="666"/>
      <c r="AP27" s="666"/>
      <c r="AQ27" s="211" t="s">
        <v>142</v>
      </c>
      <c r="AR27" s="592"/>
      <c r="AS27" s="591"/>
      <c r="AT27" s="594"/>
      <c r="AU27" s="592"/>
      <c r="AV27" s="591"/>
      <c r="AW27" s="590"/>
    </row>
    <row r="28" spans="1:49" ht="15" customHeight="1">
      <c r="A28" s="132">
        <v>2</v>
      </c>
      <c r="B28" s="662">
        <f>B23</f>
        <v>0</v>
      </c>
      <c r="C28" s="662"/>
      <c r="D28" s="662"/>
      <c r="E28" s="570" t="s">
        <v>21</v>
      </c>
      <c r="F28" s="662">
        <f>B24</f>
        <v>0</v>
      </c>
      <c r="G28" s="662"/>
      <c r="H28" s="662"/>
      <c r="I28" s="133">
        <v>3</v>
      </c>
      <c r="J28" s="579"/>
      <c r="K28" s="570" t="s">
        <v>10</v>
      </c>
      <c r="L28" s="577"/>
      <c r="M28" s="579"/>
      <c r="N28" s="570" t="s">
        <v>10</v>
      </c>
      <c r="O28" s="572"/>
      <c r="R28" s="132">
        <v>2</v>
      </c>
      <c r="S28" s="662">
        <f>S23</f>
        <v>0</v>
      </c>
      <c r="T28" s="662"/>
      <c r="U28" s="662"/>
      <c r="V28" s="570" t="s">
        <v>21</v>
      </c>
      <c r="W28" s="662">
        <f>S24</f>
        <v>0</v>
      </c>
      <c r="X28" s="662"/>
      <c r="Y28" s="662"/>
      <c r="Z28" s="133">
        <v>3</v>
      </c>
      <c r="AA28" s="579"/>
      <c r="AB28" s="570" t="s">
        <v>10</v>
      </c>
      <c r="AC28" s="577"/>
      <c r="AD28" s="579"/>
      <c r="AE28" s="570" t="s">
        <v>10</v>
      </c>
      <c r="AF28" s="572"/>
      <c r="AI28" s="132">
        <v>2</v>
      </c>
      <c r="AJ28" s="662">
        <f>AJ23</f>
        <v>0</v>
      </c>
      <c r="AK28" s="662"/>
      <c r="AL28" s="662"/>
      <c r="AM28" s="570" t="s">
        <v>21</v>
      </c>
      <c r="AN28" s="662">
        <f>AJ24</f>
        <v>0</v>
      </c>
      <c r="AO28" s="662"/>
      <c r="AP28" s="662"/>
      <c r="AQ28" s="133">
        <v>3</v>
      </c>
      <c r="AR28" s="579"/>
      <c r="AS28" s="570" t="s">
        <v>10</v>
      </c>
      <c r="AT28" s="577"/>
      <c r="AU28" s="579"/>
      <c r="AV28" s="570" t="s">
        <v>10</v>
      </c>
      <c r="AW28" s="572"/>
    </row>
    <row r="29" spans="1:49" ht="15" customHeight="1">
      <c r="A29" s="134"/>
      <c r="B29" s="666"/>
      <c r="C29" s="666"/>
      <c r="D29" s="666"/>
      <c r="E29" s="591"/>
      <c r="F29" s="666"/>
      <c r="G29" s="666"/>
      <c r="H29" s="666"/>
      <c r="I29" s="211" t="s">
        <v>137</v>
      </c>
      <c r="J29" s="592"/>
      <c r="K29" s="591"/>
      <c r="L29" s="594"/>
      <c r="M29" s="592"/>
      <c r="N29" s="591"/>
      <c r="O29" s="590"/>
      <c r="R29" s="134"/>
      <c r="S29" s="666"/>
      <c r="T29" s="666"/>
      <c r="U29" s="666"/>
      <c r="V29" s="591"/>
      <c r="W29" s="666"/>
      <c r="X29" s="666"/>
      <c r="Y29" s="666"/>
      <c r="Z29" s="211" t="s">
        <v>140</v>
      </c>
      <c r="AA29" s="592"/>
      <c r="AB29" s="591"/>
      <c r="AC29" s="594"/>
      <c r="AD29" s="592"/>
      <c r="AE29" s="591"/>
      <c r="AF29" s="590"/>
      <c r="AI29" s="134"/>
      <c r="AJ29" s="666"/>
      <c r="AK29" s="666"/>
      <c r="AL29" s="666"/>
      <c r="AM29" s="591"/>
      <c r="AN29" s="666"/>
      <c r="AO29" s="666"/>
      <c r="AP29" s="666"/>
      <c r="AQ29" s="211" t="s">
        <v>143</v>
      </c>
      <c r="AR29" s="592"/>
      <c r="AS29" s="591"/>
      <c r="AT29" s="594"/>
      <c r="AU29" s="592"/>
      <c r="AV29" s="591"/>
      <c r="AW29" s="590"/>
    </row>
    <row r="30" spans="1:49" ht="15" customHeight="1">
      <c r="A30" s="132">
        <v>1</v>
      </c>
      <c r="B30" s="662">
        <f>B22</f>
        <v>0</v>
      </c>
      <c r="C30" s="662"/>
      <c r="D30" s="662"/>
      <c r="E30" s="570" t="s">
        <v>21</v>
      </c>
      <c r="F30" s="662">
        <f>B23</f>
        <v>0</v>
      </c>
      <c r="G30" s="662"/>
      <c r="H30" s="662"/>
      <c r="I30" s="133">
        <v>2</v>
      </c>
      <c r="J30" s="579"/>
      <c r="K30" s="570" t="s">
        <v>10</v>
      </c>
      <c r="L30" s="577"/>
      <c r="M30" s="579"/>
      <c r="N30" s="570" t="s">
        <v>10</v>
      </c>
      <c r="O30" s="572"/>
      <c r="R30" s="132">
        <v>1</v>
      </c>
      <c r="S30" s="662">
        <f>S22</f>
        <v>0</v>
      </c>
      <c r="T30" s="662"/>
      <c r="U30" s="662"/>
      <c r="V30" s="570" t="s">
        <v>21</v>
      </c>
      <c r="W30" s="662">
        <f>S23</f>
        <v>0</v>
      </c>
      <c r="X30" s="662"/>
      <c r="Y30" s="662"/>
      <c r="Z30" s="133">
        <v>2</v>
      </c>
      <c r="AA30" s="579"/>
      <c r="AB30" s="570" t="s">
        <v>10</v>
      </c>
      <c r="AC30" s="577"/>
      <c r="AD30" s="579"/>
      <c r="AE30" s="570" t="s">
        <v>10</v>
      </c>
      <c r="AF30" s="572"/>
      <c r="AI30" s="132">
        <v>1</v>
      </c>
      <c r="AJ30" s="662">
        <f>AJ22</f>
        <v>0</v>
      </c>
      <c r="AK30" s="662"/>
      <c r="AL30" s="662"/>
      <c r="AM30" s="570" t="s">
        <v>21</v>
      </c>
      <c r="AN30" s="662">
        <f>AJ23</f>
        <v>0</v>
      </c>
      <c r="AO30" s="662"/>
      <c r="AP30" s="662"/>
      <c r="AQ30" s="133">
        <v>2</v>
      </c>
      <c r="AR30" s="579"/>
      <c r="AS30" s="570" t="s">
        <v>10</v>
      </c>
      <c r="AT30" s="577"/>
      <c r="AU30" s="579"/>
      <c r="AV30" s="570" t="s">
        <v>10</v>
      </c>
      <c r="AW30" s="572"/>
    </row>
    <row r="31" spans="1:49" ht="15" customHeight="1" thickBot="1">
      <c r="A31" s="135"/>
      <c r="B31" s="663"/>
      <c r="C31" s="663"/>
      <c r="D31" s="663"/>
      <c r="E31" s="571"/>
      <c r="F31" s="663"/>
      <c r="G31" s="663"/>
      <c r="H31" s="663"/>
      <c r="I31" s="212" t="s">
        <v>138</v>
      </c>
      <c r="J31" s="580"/>
      <c r="K31" s="571"/>
      <c r="L31" s="578"/>
      <c r="M31" s="580"/>
      <c r="N31" s="571"/>
      <c r="O31" s="573"/>
      <c r="R31" s="135"/>
      <c r="S31" s="663"/>
      <c r="T31" s="663"/>
      <c r="U31" s="663"/>
      <c r="V31" s="571"/>
      <c r="W31" s="663"/>
      <c r="X31" s="663"/>
      <c r="Y31" s="663"/>
      <c r="Z31" s="212" t="s">
        <v>139</v>
      </c>
      <c r="AA31" s="580"/>
      <c r="AB31" s="571"/>
      <c r="AC31" s="578"/>
      <c r="AD31" s="580"/>
      <c r="AE31" s="571"/>
      <c r="AF31" s="573"/>
      <c r="AI31" s="135"/>
      <c r="AJ31" s="663"/>
      <c r="AK31" s="663"/>
      <c r="AL31" s="663"/>
      <c r="AM31" s="571"/>
      <c r="AN31" s="663"/>
      <c r="AO31" s="663"/>
      <c r="AP31" s="663"/>
      <c r="AQ31" s="212" t="s">
        <v>144</v>
      </c>
      <c r="AR31" s="580"/>
      <c r="AS31" s="571"/>
      <c r="AT31" s="578"/>
      <c r="AU31" s="580"/>
      <c r="AV31" s="571"/>
      <c r="AW31" s="573"/>
    </row>
    <row r="32" ht="19.5" customHeight="1"/>
    <row r="33" spans="1:49" ht="20.25">
      <c r="A33" s="569" t="s">
        <v>22</v>
      </c>
      <c r="B33" s="569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569"/>
      <c r="AL33" s="569"/>
      <c r="AM33" s="569"/>
      <c r="AN33" s="569"/>
      <c r="AO33" s="569"/>
      <c r="AP33" s="569"/>
      <c r="AQ33" s="569"/>
      <c r="AR33" s="569"/>
      <c r="AS33" s="569"/>
      <c r="AT33" s="569"/>
      <c r="AU33" s="569"/>
      <c r="AV33" s="569"/>
      <c r="AW33" s="569"/>
    </row>
    <row r="34" ht="19.5" customHeight="1" thickBot="1"/>
    <row r="35" spans="1:49" s="95" customFormat="1" ht="30" customHeight="1">
      <c r="A35" s="664" t="s">
        <v>23</v>
      </c>
      <c r="B35" s="665"/>
      <c r="C35" s="665"/>
      <c r="D35" s="665"/>
      <c r="E35" s="665"/>
      <c r="F35" s="665"/>
      <c r="G35" s="665"/>
      <c r="H35" s="665"/>
      <c r="I35" s="665"/>
      <c r="J35" s="623" t="s">
        <v>6</v>
      </c>
      <c r="K35" s="623"/>
      <c r="L35" s="623"/>
      <c r="M35" s="623" t="s">
        <v>7</v>
      </c>
      <c r="N35" s="623"/>
      <c r="O35" s="624"/>
      <c r="P35" s="129"/>
      <c r="Q35" s="129"/>
      <c r="R35" s="664" t="s">
        <v>24</v>
      </c>
      <c r="S35" s="665"/>
      <c r="T35" s="665"/>
      <c r="U35" s="665"/>
      <c r="V35" s="665"/>
      <c r="W35" s="665"/>
      <c r="X35" s="665"/>
      <c r="Y35" s="665"/>
      <c r="Z35" s="665"/>
      <c r="AA35" s="623" t="s">
        <v>6</v>
      </c>
      <c r="AB35" s="623"/>
      <c r="AC35" s="623"/>
      <c r="AD35" s="623" t="s">
        <v>7</v>
      </c>
      <c r="AE35" s="623"/>
      <c r="AF35" s="624"/>
      <c r="AG35" s="129"/>
      <c r="AH35" s="129"/>
      <c r="AI35" s="664" t="s">
        <v>25</v>
      </c>
      <c r="AJ35" s="665"/>
      <c r="AK35" s="665"/>
      <c r="AL35" s="665"/>
      <c r="AM35" s="665"/>
      <c r="AN35" s="665"/>
      <c r="AO35" s="665"/>
      <c r="AP35" s="665"/>
      <c r="AQ35" s="665"/>
      <c r="AR35" s="623" t="s">
        <v>6</v>
      </c>
      <c r="AS35" s="623"/>
      <c r="AT35" s="623"/>
      <c r="AU35" s="623" t="s">
        <v>7</v>
      </c>
      <c r="AV35" s="623"/>
      <c r="AW35" s="624"/>
    </row>
    <row r="36" spans="1:51" ht="15" customHeight="1">
      <c r="A36" s="132" t="s">
        <v>26</v>
      </c>
      <c r="B36" s="662">
        <f>IF(I22=1,B22,IF(I23=1,B23,B24))</f>
        <v>0</v>
      </c>
      <c r="C36" s="662"/>
      <c r="D36" s="662"/>
      <c r="E36" s="570" t="s">
        <v>21</v>
      </c>
      <c r="F36" s="662">
        <f>IF(Z22=1,S22,IF(Z23=1,S23,S24))</f>
        <v>0</v>
      </c>
      <c r="G36" s="662"/>
      <c r="H36" s="662"/>
      <c r="I36" s="133" t="s">
        <v>27</v>
      </c>
      <c r="J36" s="579"/>
      <c r="K36" s="570" t="s">
        <v>10</v>
      </c>
      <c r="L36" s="577"/>
      <c r="M36" s="579"/>
      <c r="N36" s="570" t="s">
        <v>10</v>
      </c>
      <c r="O36" s="572"/>
      <c r="P36" s="493">
        <f>J36*100+M36</f>
        <v>0</v>
      </c>
      <c r="Q36" s="495">
        <f>L36*100+O36</f>
        <v>0</v>
      </c>
      <c r="R36" s="132" t="s">
        <v>28</v>
      </c>
      <c r="S36" s="662">
        <f>IF(I22=2,B22,IF(I23=2,B23,B24))</f>
        <v>0</v>
      </c>
      <c r="T36" s="662"/>
      <c r="U36" s="662"/>
      <c r="V36" s="570" t="s">
        <v>21</v>
      </c>
      <c r="W36" s="662">
        <f>IF(Z22=2,S22,IF(Z23=2,S23,S24))</f>
        <v>0</v>
      </c>
      <c r="X36" s="662"/>
      <c r="Y36" s="662"/>
      <c r="Z36" s="133" t="s">
        <v>29</v>
      </c>
      <c r="AA36" s="579"/>
      <c r="AB36" s="570" t="s">
        <v>10</v>
      </c>
      <c r="AC36" s="577"/>
      <c r="AD36" s="579"/>
      <c r="AE36" s="570" t="s">
        <v>10</v>
      </c>
      <c r="AF36" s="572"/>
      <c r="AG36" s="493">
        <f>AA36*100+AD36</f>
        <v>0</v>
      </c>
      <c r="AH36" s="495">
        <f>AC36*100+AF36</f>
        <v>0</v>
      </c>
      <c r="AI36" s="132" t="s">
        <v>30</v>
      </c>
      <c r="AJ36" s="662">
        <f>IF(I22=3,B22,IF(I23=3,B23,B24))</f>
        <v>0</v>
      </c>
      <c r="AK36" s="662"/>
      <c r="AL36" s="662"/>
      <c r="AM36" s="570" t="s">
        <v>21</v>
      </c>
      <c r="AN36" s="662">
        <f>IF(Z22=3,S22,IF(Z23=3,S23,S24))</f>
        <v>0</v>
      </c>
      <c r="AO36" s="662"/>
      <c r="AP36" s="662"/>
      <c r="AQ36" s="133" t="s">
        <v>31</v>
      </c>
      <c r="AR36" s="579"/>
      <c r="AS36" s="570" t="s">
        <v>10</v>
      </c>
      <c r="AT36" s="577"/>
      <c r="AU36" s="579"/>
      <c r="AV36" s="570" t="s">
        <v>10</v>
      </c>
      <c r="AW36" s="572"/>
      <c r="AX36" s="493">
        <f>AR36*100+AU36</f>
        <v>0</v>
      </c>
      <c r="AY36" s="495">
        <f>AT36*100+AW36</f>
        <v>0</v>
      </c>
    </row>
    <row r="37" spans="1:51" ht="15" customHeight="1" thickBot="1">
      <c r="A37" s="138"/>
      <c r="B37" s="663"/>
      <c r="C37" s="663"/>
      <c r="D37" s="663"/>
      <c r="E37" s="571"/>
      <c r="F37" s="663"/>
      <c r="G37" s="663"/>
      <c r="H37" s="663"/>
      <c r="I37" s="212" t="s">
        <v>143</v>
      </c>
      <c r="J37" s="580"/>
      <c r="K37" s="571"/>
      <c r="L37" s="578"/>
      <c r="M37" s="580"/>
      <c r="N37" s="571"/>
      <c r="O37" s="573"/>
      <c r="P37" s="493"/>
      <c r="Q37" s="495"/>
      <c r="R37" s="138"/>
      <c r="S37" s="663"/>
      <c r="T37" s="663"/>
      <c r="U37" s="663"/>
      <c r="V37" s="571"/>
      <c r="W37" s="663"/>
      <c r="X37" s="663"/>
      <c r="Y37" s="663"/>
      <c r="Z37" s="212" t="s">
        <v>142</v>
      </c>
      <c r="AA37" s="580"/>
      <c r="AB37" s="571"/>
      <c r="AC37" s="578"/>
      <c r="AD37" s="580"/>
      <c r="AE37" s="571"/>
      <c r="AF37" s="573"/>
      <c r="AG37" s="493"/>
      <c r="AH37" s="495"/>
      <c r="AI37" s="138"/>
      <c r="AJ37" s="663"/>
      <c r="AK37" s="663"/>
      <c r="AL37" s="663"/>
      <c r="AM37" s="571"/>
      <c r="AN37" s="663"/>
      <c r="AO37" s="663"/>
      <c r="AP37" s="663"/>
      <c r="AQ37" s="212" t="s">
        <v>144</v>
      </c>
      <c r="AR37" s="580"/>
      <c r="AS37" s="571"/>
      <c r="AT37" s="578"/>
      <c r="AU37" s="580"/>
      <c r="AV37" s="571"/>
      <c r="AW37" s="573"/>
      <c r="AX37" s="493"/>
      <c r="AY37" s="495"/>
    </row>
    <row r="38" ht="19.5" customHeight="1"/>
    <row r="39" spans="1:49" ht="20.25">
      <c r="A39" s="569" t="s">
        <v>32</v>
      </c>
      <c r="B39" s="569"/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569"/>
      <c r="AM39" s="569"/>
      <c r="AN39" s="569"/>
      <c r="AO39" s="569"/>
      <c r="AP39" s="569"/>
      <c r="AQ39" s="569"/>
      <c r="AR39" s="569"/>
      <c r="AS39" s="569"/>
      <c r="AT39" s="569"/>
      <c r="AU39" s="569"/>
      <c r="AV39" s="569"/>
      <c r="AW39" s="569"/>
    </row>
    <row r="40" ht="19.5" customHeight="1" thickBot="1"/>
    <row r="41" spans="1:49" s="137" customFormat="1" ht="15" customHeight="1">
      <c r="A41" s="650" t="s">
        <v>38</v>
      </c>
      <c r="B41" s="660"/>
      <c r="C41" s="559">
        <f>IF(P36=Q36,,IF(P36&gt;Q36,B36,F36))</f>
        <v>0</v>
      </c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60"/>
      <c r="R41" s="650" t="s">
        <v>41</v>
      </c>
      <c r="S41" s="660"/>
      <c r="T41" s="559">
        <f>IF(AG36=AH36,,IF(AG36&lt;AH36,S36,W36))</f>
        <v>0</v>
      </c>
      <c r="U41" s="559"/>
      <c r="V41" s="559"/>
      <c r="W41" s="559"/>
      <c r="X41" s="559"/>
      <c r="Y41" s="559"/>
      <c r="Z41" s="559"/>
      <c r="AA41" s="559"/>
      <c r="AB41" s="559"/>
      <c r="AC41" s="559"/>
      <c r="AD41" s="559"/>
      <c r="AE41" s="559"/>
      <c r="AF41" s="560"/>
      <c r="AI41" s="650" t="s">
        <v>44</v>
      </c>
      <c r="AJ41" s="660"/>
      <c r="AK41" s="559">
        <f>IF(AQ22=1,AJ22,IF(AQ23=1,AJ23,AJ24))</f>
        <v>0</v>
      </c>
      <c r="AL41" s="559"/>
      <c r="AM41" s="559"/>
      <c r="AN41" s="559"/>
      <c r="AO41" s="559"/>
      <c r="AP41" s="559"/>
      <c r="AQ41" s="559"/>
      <c r="AR41" s="559"/>
      <c r="AS41" s="559"/>
      <c r="AT41" s="559"/>
      <c r="AU41" s="559"/>
      <c r="AV41" s="559"/>
      <c r="AW41" s="560"/>
    </row>
    <row r="42" spans="1:49" s="137" customFormat="1" ht="15" customHeight="1" thickBot="1">
      <c r="A42" s="586"/>
      <c r="B42" s="661"/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3"/>
      <c r="R42" s="586"/>
      <c r="S42" s="661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562"/>
      <c r="AE42" s="562"/>
      <c r="AF42" s="563"/>
      <c r="AI42" s="586"/>
      <c r="AJ42" s="661"/>
      <c r="AK42" s="562"/>
      <c r="AL42" s="562"/>
      <c r="AM42" s="562"/>
      <c r="AN42" s="562"/>
      <c r="AO42" s="562"/>
      <c r="AP42" s="562"/>
      <c r="AQ42" s="562"/>
      <c r="AR42" s="562"/>
      <c r="AS42" s="562"/>
      <c r="AT42" s="562"/>
      <c r="AU42" s="562"/>
      <c r="AV42" s="562"/>
      <c r="AW42" s="563"/>
    </row>
    <row r="43" spans="1:49" s="137" customFormat="1" ht="15" customHeight="1">
      <c r="A43" s="650" t="s">
        <v>39</v>
      </c>
      <c r="B43" s="660"/>
      <c r="C43" s="559">
        <f>IF(P36=Q36,,IF(P36&lt;Q36,B36,F36))</f>
        <v>0</v>
      </c>
      <c r="D43" s="559"/>
      <c r="E43" s="559"/>
      <c r="F43" s="559"/>
      <c r="G43" s="559"/>
      <c r="H43" s="559"/>
      <c r="I43" s="559"/>
      <c r="J43" s="559"/>
      <c r="K43" s="559"/>
      <c r="L43" s="559"/>
      <c r="M43" s="559"/>
      <c r="N43" s="559"/>
      <c r="O43" s="560"/>
      <c r="R43" s="650" t="s">
        <v>42</v>
      </c>
      <c r="S43" s="660"/>
      <c r="T43" s="559">
        <f>IF(AX36=AY36,,IF(AX36&gt;AY36,AJ36,AN36))</f>
        <v>0</v>
      </c>
      <c r="U43" s="559"/>
      <c r="V43" s="559"/>
      <c r="W43" s="559"/>
      <c r="X43" s="559"/>
      <c r="Y43" s="559"/>
      <c r="Z43" s="559"/>
      <c r="AA43" s="559"/>
      <c r="AB43" s="559"/>
      <c r="AC43" s="559"/>
      <c r="AD43" s="559"/>
      <c r="AE43" s="559"/>
      <c r="AF43" s="560"/>
      <c r="AI43" s="650" t="s">
        <v>45</v>
      </c>
      <c r="AJ43" s="660"/>
      <c r="AK43" s="559">
        <f>IF(AQ22=2,AJ22,IF(AQ23=2,AJ23,AJ24))</f>
        <v>0</v>
      </c>
      <c r="AL43" s="559"/>
      <c r="AM43" s="559"/>
      <c r="AN43" s="559"/>
      <c r="AO43" s="559"/>
      <c r="AP43" s="559"/>
      <c r="AQ43" s="559"/>
      <c r="AR43" s="559"/>
      <c r="AS43" s="559"/>
      <c r="AT43" s="559"/>
      <c r="AU43" s="559"/>
      <c r="AV43" s="559"/>
      <c r="AW43" s="560"/>
    </row>
    <row r="44" spans="1:49" s="137" customFormat="1" ht="15" customHeight="1" thickBot="1">
      <c r="A44" s="586"/>
      <c r="B44" s="661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3"/>
      <c r="R44" s="586"/>
      <c r="S44" s="661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2"/>
      <c r="AE44" s="562"/>
      <c r="AF44" s="563"/>
      <c r="AI44" s="586"/>
      <c r="AJ44" s="661"/>
      <c r="AK44" s="562"/>
      <c r="AL44" s="562"/>
      <c r="AM44" s="562"/>
      <c r="AN44" s="562"/>
      <c r="AO44" s="562"/>
      <c r="AP44" s="562"/>
      <c r="AQ44" s="562"/>
      <c r="AR44" s="562"/>
      <c r="AS44" s="562"/>
      <c r="AT44" s="562"/>
      <c r="AU44" s="562"/>
      <c r="AV44" s="562"/>
      <c r="AW44" s="563"/>
    </row>
    <row r="45" spans="1:49" s="137" customFormat="1" ht="15" customHeight="1">
      <c r="A45" s="650" t="s">
        <v>40</v>
      </c>
      <c r="B45" s="660"/>
      <c r="C45" s="559">
        <f>IF(AG36=AH36,,IF(AG36&gt;AH36,S36,W36))</f>
        <v>0</v>
      </c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60"/>
      <c r="R45" s="650" t="s">
        <v>43</v>
      </c>
      <c r="S45" s="660"/>
      <c r="T45" s="559">
        <f>IF(AX36=AY36,,IF(AX36&lt;AY36,AJ36,AN36))</f>
        <v>0</v>
      </c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60"/>
      <c r="AI45" s="650" t="s">
        <v>48</v>
      </c>
      <c r="AJ45" s="660"/>
      <c r="AK45" s="559">
        <f>IF(AQ22=3,AJ22,IF(AQ23=3,AJ23,AJ24))</f>
        <v>0</v>
      </c>
      <c r="AL45" s="559"/>
      <c r="AM45" s="559"/>
      <c r="AN45" s="559"/>
      <c r="AO45" s="559"/>
      <c r="AP45" s="559"/>
      <c r="AQ45" s="559"/>
      <c r="AR45" s="559"/>
      <c r="AS45" s="559"/>
      <c r="AT45" s="559"/>
      <c r="AU45" s="559"/>
      <c r="AV45" s="559"/>
      <c r="AW45" s="560"/>
    </row>
    <row r="46" spans="1:49" s="137" customFormat="1" ht="15" customHeight="1" thickBot="1">
      <c r="A46" s="586"/>
      <c r="B46" s="661"/>
      <c r="C46" s="562"/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563"/>
      <c r="R46" s="586"/>
      <c r="S46" s="661"/>
      <c r="T46" s="562"/>
      <c r="U46" s="562"/>
      <c r="V46" s="562"/>
      <c r="W46" s="562"/>
      <c r="X46" s="562"/>
      <c r="Y46" s="562"/>
      <c r="Z46" s="562"/>
      <c r="AA46" s="562"/>
      <c r="AB46" s="562"/>
      <c r="AC46" s="562"/>
      <c r="AD46" s="562"/>
      <c r="AE46" s="562"/>
      <c r="AF46" s="563"/>
      <c r="AI46" s="586"/>
      <c r="AJ46" s="661"/>
      <c r="AK46" s="562"/>
      <c r="AL46" s="562"/>
      <c r="AM46" s="562"/>
      <c r="AN46" s="562"/>
      <c r="AO46" s="562"/>
      <c r="AP46" s="562"/>
      <c r="AQ46" s="562"/>
      <c r="AR46" s="562"/>
      <c r="AS46" s="562"/>
      <c r="AT46" s="562"/>
      <c r="AU46" s="562"/>
      <c r="AV46" s="562"/>
      <c r="AW46" s="563"/>
    </row>
  </sheetData>
  <sheetProtection password="F7DB" sheet="1" selectLockedCells="1"/>
  <mergeCells count="289">
    <mergeCell ref="AX36:AX37"/>
    <mergeCell ref="AT36:AT37"/>
    <mergeCell ref="AJ36:AL37"/>
    <mergeCell ref="AU36:AU37"/>
    <mergeCell ref="AV36:AV37"/>
    <mergeCell ref="AR36:AR37"/>
    <mergeCell ref="AM36:AM37"/>
    <mergeCell ref="AN36:AP37"/>
    <mergeCell ref="AR3:AW3"/>
    <mergeCell ref="AE36:AE37"/>
    <mergeCell ref="AG36:AG37"/>
    <mergeCell ref="AH36:AH37"/>
    <mergeCell ref="AF36:AF37"/>
    <mergeCell ref="AU7:AW7"/>
    <mergeCell ref="A5:AW5"/>
    <mergeCell ref="B7:H7"/>
    <mergeCell ref="J7:L7"/>
    <mergeCell ref="M7:O7"/>
    <mergeCell ref="AY36:AY37"/>
    <mergeCell ref="A1:AW1"/>
    <mergeCell ref="A2:U2"/>
    <mergeCell ref="V2:X2"/>
    <mergeCell ref="Y2:AQ2"/>
    <mergeCell ref="AR2:AW2"/>
    <mergeCell ref="A3:U3"/>
    <mergeCell ref="V3:X3"/>
    <mergeCell ref="Y3:AQ3"/>
    <mergeCell ref="AJ10:AP10"/>
    <mergeCell ref="S7:Y7"/>
    <mergeCell ref="AA7:AC7"/>
    <mergeCell ref="AD7:AF7"/>
    <mergeCell ref="AJ7:AP7"/>
    <mergeCell ref="AR7:AT7"/>
    <mergeCell ref="B10:H10"/>
    <mergeCell ref="S10:Y10"/>
    <mergeCell ref="B8:H8"/>
    <mergeCell ref="S8:Y8"/>
    <mergeCell ref="AJ8:AP8"/>
    <mergeCell ref="B9:H9"/>
    <mergeCell ref="S9:Y9"/>
    <mergeCell ref="AJ9:AP9"/>
    <mergeCell ref="M11:O11"/>
    <mergeCell ref="R11:Z11"/>
    <mergeCell ref="AR12:AR13"/>
    <mergeCell ref="W12:Y13"/>
    <mergeCell ref="AA11:AC11"/>
    <mergeCell ref="AD11:AF11"/>
    <mergeCell ref="AI11:AQ11"/>
    <mergeCell ref="AD12:AD13"/>
    <mergeCell ref="AA12:AA13"/>
    <mergeCell ref="AJ12:AL13"/>
    <mergeCell ref="AU11:AW11"/>
    <mergeCell ref="B12:D13"/>
    <mergeCell ref="E12:E13"/>
    <mergeCell ref="F12:H13"/>
    <mergeCell ref="J12:J13"/>
    <mergeCell ref="K12:K13"/>
    <mergeCell ref="A11:I11"/>
    <mergeCell ref="J11:L11"/>
    <mergeCell ref="AR11:AT11"/>
    <mergeCell ref="L12:L13"/>
    <mergeCell ref="AF12:AF13"/>
    <mergeCell ref="AE12:AE13"/>
    <mergeCell ref="V12:V13"/>
    <mergeCell ref="M12:M13"/>
    <mergeCell ref="AC12:AC13"/>
    <mergeCell ref="N12:N13"/>
    <mergeCell ref="AN12:AP13"/>
    <mergeCell ref="AB14:AB15"/>
    <mergeCell ref="AC14:AC15"/>
    <mergeCell ref="AA14:AA15"/>
    <mergeCell ref="W14:Y15"/>
    <mergeCell ref="O12:O13"/>
    <mergeCell ref="S12:U13"/>
    <mergeCell ref="AB12:AB13"/>
    <mergeCell ref="O14:O15"/>
    <mergeCell ref="B14:D15"/>
    <mergeCell ref="E14:E15"/>
    <mergeCell ref="F14:H15"/>
    <mergeCell ref="J14:J15"/>
    <mergeCell ref="AW12:AW13"/>
    <mergeCell ref="AM12:AM13"/>
    <mergeCell ref="AS12:AS13"/>
    <mergeCell ref="AT12:AT13"/>
    <mergeCell ref="AU12:AU13"/>
    <mergeCell ref="AV12:AV13"/>
    <mergeCell ref="AT14:AT15"/>
    <mergeCell ref="AU14:AU15"/>
    <mergeCell ref="AV14:AV15"/>
    <mergeCell ref="AW14:AW15"/>
    <mergeCell ref="K14:K15"/>
    <mergeCell ref="AS14:AS15"/>
    <mergeCell ref="AD14:AD15"/>
    <mergeCell ref="AE14:AE15"/>
    <mergeCell ref="AF14:AF15"/>
    <mergeCell ref="AJ14:AL15"/>
    <mergeCell ref="AM14:AM15"/>
    <mergeCell ref="AN14:AP15"/>
    <mergeCell ref="L14:L15"/>
    <mergeCell ref="M14:M15"/>
    <mergeCell ref="L16:L17"/>
    <mergeCell ref="AR14:AR15"/>
    <mergeCell ref="AD16:AD17"/>
    <mergeCell ref="S14:U15"/>
    <mergeCell ref="V14:V15"/>
    <mergeCell ref="N14:N15"/>
    <mergeCell ref="B16:D17"/>
    <mergeCell ref="E16:E17"/>
    <mergeCell ref="F16:H17"/>
    <mergeCell ref="J16:J17"/>
    <mergeCell ref="AW16:AW17"/>
    <mergeCell ref="A19:AW19"/>
    <mergeCell ref="AN16:AP17"/>
    <mergeCell ref="AR16:AR17"/>
    <mergeCell ref="AS16:AS17"/>
    <mergeCell ref="N16:N17"/>
    <mergeCell ref="K16:K17"/>
    <mergeCell ref="AF16:AF17"/>
    <mergeCell ref="AU16:AU17"/>
    <mergeCell ref="AT16:AT17"/>
    <mergeCell ref="B21:H21"/>
    <mergeCell ref="J21:L21"/>
    <mergeCell ref="M21:O21"/>
    <mergeCell ref="AB16:AB17"/>
    <mergeCell ref="M16:M17"/>
    <mergeCell ref="O16:O17"/>
    <mergeCell ref="AA16:AA17"/>
    <mergeCell ref="AU26:AU27"/>
    <mergeCell ref="AV26:AV27"/>
    <mergeCell ref="S21:Y21"/>
    <mergeCell ref="AE16:AE17"/>
    <mergeCell ref="AC16:AC17"/>
    <mergeCell ref="AV16:AV17"/>
    <mergeCell ref="AU21:AW21"/>
    <mergeCell ref="AU25:AW25"/>
    <mergeCell ref="AR25:AT25"/>
    <mergeCell ref="J25:L25"/>
    <mergeCell ref="AJ16:AL17"/>
    <mergeCell ref="AM16:AM17"/>
    <mergeCell ref="AR26:AR27"/>
    <mergeCell ref="AR21:AT21"/>
    <mergeCell ref="AS26:AS27"/>
    <mergeCell ref="AT26:AT27"/>
    <mergeCell ref="S16:U17"/>
    <mergeCell ref="V16:V17"/>
    <mergeCell ref="W16:Y17"/>
    <mergeCell ref="B22:G22"/>
    <mergeCell ref="S22:X22"/>
    <mergeCell ref="AJ22:AO22"/>
    <mergeCell ref="B23:G23"/>
    <mergeCell ref="S23:X23"/>
    <mergeCell ref="AJ23:AO23"/>
    <mergeCell ref="M25:O25"/>
    <mergeCell ref="AI25:AQ25"/>
    <mergeCell ref="AJ21:AP21"/>
    <mergeCell ref="AA21:AC21"/>
    <mergeCell ref="AD21:AF21"/>
    <mergeCell ref="R25:Z25"/>
    <mergeCell ref="AD25:AF25"/>
    <mergeCell ref="J26:J27"/>
    <mergeCell ref="AW26:AW27"/>
    <mergeCell ref="AN26:AP27"/>
    <mergeCell ref="B24:G24"/>
    <mergeCell ref="S24:X24"/>
    <mergeCell ref="AJ24:AO24"/>
    <mergeCell ref="AA26:AA27"/>
    <mergeCell ref="AM26:AM27"/>
    <mergeCell ref="AE26:AE27"/>
    <mergeCell ref="AF26:AF27"/>
    <mergeCell ref="W28:Y29"/>
    <mergeCell ref="B28:D29"/>
    <mergeCell ref="AF28:AF29"/>
    <mergeCell ref="AJ26:AL27"/>
    <mergeCell ref="AD28:AD29"/>
    <mergeCell ref="S26:U27"/>
    <mergeCell ref="V26:V27"/>
    <mergeCell ref="AC26:AC27"/>
    <mergeCell ref="AD26:AD27"/>
    <mergeCell ref="B26:D27"/>
    <mergeCell ref="E26:E27"/>
    <mergeCell ref="F26:H27"/>
    <mergeCell ref="K26:K27"/>
    <mergeCell ref="A25:I25"/>
    <mergeCell ref="N28:N29"/>
    <mergeCell ref="AA25:AC25"/>
    <mergeCell ref="W26:Y27"/>
    <mergeCell ref="M26:M27"/>
    <mergeCell ref="AB26:AB27"/>
    <mergeCell ref="M28:M29"/>
    <mergeCell ref="K28:K29"/>
    <mergeCell ref="L28:L29"/>
    <mergeCell ref="O28:O29"/>
    <mergeCell ref="E28:E29"/>
    <mergeCell ref="F28:H29"/>
    <mergeCell ref="J28:J29"/>
    <mergeCell ref="AJ30:AL31"/>
    <mergeCell ref="AM30:AM31"/>
    <mergeCell ref="AE30:AE31"/>
    <mergeCell ref="L26:L27"/>
    <mergeCell ref="AA28:AA29"/>
    <mergeCell ref="AB28:AB29"/>
    <mergeCell ref="N26:N27"/>
    <mergeCell ref="O26:O27"/>
    <mergeCell ref="S28:U29"/>
    <mergeCell ref="V28:V29"/>
    <mergeCell ref="AM28:AM29"/>
    <mergeCell ref="AN28:AP29"/>
    <mergeCell ref="AS28:AS29"/>
    <mergeCell ref="AC28:AC29"/>
    <mergeCell ref="AE28:AE29"/>
    <mergeCell ref="AJ28:AL29"/>
    <mergeCell ref="AT28:AT29"/>
    <mergeCell ref="AW28:AW29"/>
    <mergeCell ref="AV28:AV29"/>
    <mergeCell ref="AW30:AW31"/>
    <mergeCell ref="AR28:AR29"/>
    <mergeCell ref="AV30:AV31"/>
    <mergeCell ref="AU30:AU31"/>
    <mergeCell ref="AU28:AU29"/>
    <mergeCell ref="AR30:AR31"/>
    <mergeCell ref="AS30:AS31"/>
    <mergeCell ref="AT30:AT31"/>
    <mergeCell ref="AD30:AD31"/>
    <mergeCell ref="AA35:AC35"/>
    <mergeCell ref="R35:Z35"/>
    <mergeCell ref="V30:V31"/>
    <mergeCell ref="W30:Y31"/>
    <mergeCell ref="AA30:AA31"/>
    <mergeCell ref="AC30:AC31"/>
    <mergeCell ref="AN30:AP31"/>
    <mergeCell ref="AF30:AF31"/>
    <mergeCell ref="S36:U37"/>
    <mergeCell ref="K30:K31"/>
    <mergeCell ref="L30:L31"/>
    <mergeCell ref="M30:M31"/>
    <mergeCell ref="L36:L37"/>
    <mergeCell ref="N30:N31"/>
    <mergeCell ref="O30:O31"/>
    <mergeCell ref="Q36:Q37"/>
    <mergeCell ref="S30:U31"/>
    <mergeCell ref="AB30:AB31"/>
    <mergeCell ref="B30:D31"/>
    <mergeCell ref="E30:E31"/>
    <mergeCell ref="F30:H31"/>
    <mergeCell ref="J30:J31"/>
    <mergeCell ref="AS36:AS37"/>
    <mergeCell ref="A33:AW33"/>
    <mergeCell ref="A35:I35"/>
    <mergeCell ref="J35:L35"/>
    <mergeCell ref="M35:O35"/>
    <mergeCell ref="AD35:AF35"/>
    <mergeCell ref="AI35:AQ35"/>
    <mergeCell ref="AR35:AT35"/>
    <mergeCell ref="AI41:AJ42"/>
    <mergeCell ref="AK41:AW42"/>
    <mergeCell ref="AD36:AD37"/>
    <mergeCell ref="AU35:AW35"/>
    <mergeCell ref="B36:D37"/>
    <mergeCell ref="E36:E37"/>
    <mergeCell ref="F36:H37"/>
    <mergeCell ref="J36:J37"/>
    <mergeCell ref="AB36:AB37"/>
    <mergeCell ref="AC36:AC37"/>
    <mergeCell ref="M36:M37"/>
    <mergeCell ref="P36:P37"/>
    <mergeCell ref="K36:K37"/>
    <mergeCell ref="N36:N37"/>
    <mergeCell ref="AI45:AJ46"/>
    <mergeCell ref="AI43:AJ44"/>
    <mergeCell ref="AK43:AW44"/>
    <mergeCell ref="AK45:AW46"/>
    <mergeCell ref="T43:AF44"/>
    <mergeCell ref="C41:O42"/>
    <mergeCell ref="A43:B44"/>
    <mergeCell ref="C43:O44"/>
    <mergeCell ref="A41:B42"/>
    <mergeCell ref="R43:S44"/>
    <mergeCell ref="R41:S42"/>
    <mergeCell ref="T41:AF42"/>
    <mergeCell ref="A45:B46"/>
    <mergeCell ref="C45:O46"/>
    <mergeCell ref="R45:S46"/>
    <mergeCell ref="T45:AF46"/>
    <mergeCell ref="V36:V37"/>
    <mergeCell ref="W36:Y37"/>
    <mergeCell ref="A39:AW39"/>
    <mergeCell ref="AA36:AA37"/>
    <mergeCell ref="AW36:AW37"/>
    <mergeCell ref="O36:O37"/>
  </mergeCells>
  <dataValidations count="3">
    <dataValidation allowBlank="1" showInputMessage="1" showErrorMessage="1" prompt="Feld wird automatisch berechnet." sqref="J8:J10 L8:M10 O8:O10 AA8:AA10 AC8:AD10 AF8:AF10 AR8:AR10 AT8:AU10 AW8:AW10"/>
    <dataValidation type="whole" allowBlank="1" showInputMessage="1" showErrorMessage="1" promptTitle="Achtung" prompt="Bitte nur Zahlen eingeben" errorTitle="Achtung Leute" error="Bitte nur Zahlen von 0 bis 200 eingeben" sqref="J12:J17 L12:M17 O12:O17 AA12:AA17 AC12:AD17 AR16 AK41:AW46 AW16 J26:J31 L26:M31 O26:O31 AA26:AA31 AC26:AD31 AF26:AF31 AR26:AR31 AT26:AU31 AW26:AW31 J36:J37 L36:M37 O36:O37 AA36:AA37 AC36:AD37 AF36:AF37 AR36:AR37 AF12:AF17 AT36:AU37 AW36:AW37 AT16:AU16 AT12:AU12 AW12 AW14 AT14:AU14 AR12 AR14">
      <formula1>0</formula1>
      <formula2>200</formula2>
    </dataValidation>
    <dataValidation allowBlank="1" showErrorMessage="1" sqref="P36:Q36 AX36:AY36 AG36:AH36"/>
  </dataValidations>
  <printOptions/>
  <pageMargins left="0.5905511811023623" right="0.3937007874015748" top="0.787401574803149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BP53"/>
  <sheetViews>
    <sheetView zoomScalePageLayoutView="0" workbookViewId="0" topLeftCell="A1">
      <selection activeCell="A3" sqref="A3:T3"/>
    </sheetView>
  </sheetViews>
  <sheetFormatPr defaultColWidth="11.421875" defaultRowHeight="12.75"/>
  <cols>
    <col min="1" max="8" width="2.7109375" style="5" customWidth="1"/>
    <col min="9" max="9" width="2.57421875" style="5" bestFit="1" customWidth="1"/>
    <col min="10" max="10" width="3.00390625" style="5" bestFit="1" customWidth="1"/>
    <col min="11" max="11" width="1.7109375" style="5" customWidth="1"/>
    <col min="12" max="12" width="3.00390625" style="5" bestFit="1" customWidth="1"/>
    <col min="13" max="13" width="4.00390625" style="5" bestFit="1" customWidth="1"/>
    <col min="14" max="14" width="1.7109375" style="5" customWidth="1"/>
    <col min="15" max="15" width="4.00390625" style="5" customWidth="1"/>
    <col min="16" max="17" width="6.7109375" style="5" hidden="1" customWidth="1"/>
    <col min="18" max="25" width="2.7109375" style="5" customWidth="1"/>
    <col min="26" max="26" width="2.57421875" style="5" bestFit="1" customWidth="1"/>
    <col min="27" max="27" width="3.00390625" style="5" bestFit="1" customWidth="1"/>
    <col min="28" max="28" width="1.7109375" style="5" customWidth="1"/>
    <col min="29" max="29" width="3.00390625" style="5" bestFit="1" customWidth="1"/>
    <col min="30" max="30" width="4.00390625" style="5" bestFit="1" customWidth="1"/>
    <col min="31" max="31" width="1.7109375" style="5" customWidth="1"/>
    <col min="32" max="32" width="3.7109375" style="5" customWidth="1"/>
    <col min="33" max="33" width="5.7109375" style="5" hidden="1" customWidth="1"/>
    <col min="34" max="34" width="6.7109375" style="5" hidden="1" customWidth="1"/>
    <col min="35" max="43" width="2.7109375" style="5" customWidth="1"/>
    <col min="44" max="44" width="3.00390625" style="5" bestFit="1" customWidth="1"/>
    <col min="45" max="45" width="1.7109375" style="5" customWidth="1"/>
    <col min="46" max="46" width="3.00390625" style="5" customWidth="1"/>
    <col min="47" max="47" width="4.00390625" style="5" customWidth="1"/>
    <col min="48" max="48" width="1.7109375" style="5" customWidth="1"/>
    <col min="49" max="49" width="4.00390625" style="5" customWidth="1"/>
    <col min="50" max="50" width="3.00390625" style="5" hidden="1" customWidth="1"/>
    <col min="51" max="51" width="7.8515625" style="5" hidden="1" customWidth="1"/>
    <col min="52" max="52" width="6.00390625" style="5" hidden="1" customWidth="1"/>
    <col min="53" max="61" width="2.00390625" style="5" hidden="1" customWidth="1"/>
    <col min="62" max="63" width="2.28125" style="5" customWidth="1"/>
    <col min="64" max="64" width="2.7109375" style="5" customWidth="1"/>
    <col min="65" max="65" width="4.421875" style="5" customWidth="1"/>
    <col min="66" max="66" width="3.00390625" style="5" customWidth="1"/>
    <col min="67" max="68" width="3.7109375" style="5" customWidth="1"/>
    <col min="69" max="69" width="4.140625" style="5" customWidth="1"/>
    <col min="70" max="70" width="3.421875" style="5" customWidth="1"/>
    <col min="71" max="71" width="3.00390625" style="5" customWidth="1"/>
    <col min="72" max="72" width="2.8515625" style="5" customWidth="1"/>
    <col min="73" max="73" width="1.8515625" style="5" customWidth="1"/>
    <col min="74" max="74" width="2.140625" style="5" customWidth="1"/>
    <col min="75" max="75" width="3.57421875" style="5" customWidth="1"/>
    <col min="76" max="76" width="8.7109375" style="5" bestFit="1" customWidth="1"/>
    <col min="77" max="77" width="1.57421875" style="5" customWidth="1"/>
    <col min="78" max="81" width="8.7109375" style="5" bestFit="1" customWidth="1"/>
    <col min="82" max="82" width="1.28515625" style="5" customWidth="1"/>
    <col min="83" max="86" width="18.00390625" style="5" customWidth="1"/>
    <col min="87" max="16384" width="11.421875" style="5" customWidth="1"/>
  </cols>
  <sheetData>
    <row r="1" spans="1:50" ht="24" customHeight="1">
      <c r="A1" s="726" t="s">
        <v>49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726"/>
      <c r="AS1" s="726"/>
      <c r="AT1" s="726"/>
      <c r="AU1" s="726"/>
      <c r="AV1" s="726"/>
      <c r="AW1" s="726"/>
      <c r="AX1" s="726"/>
    </row>
    <row r="2" spans="1:50" ht="12.75" customHeight="1">
      <c r="A2" s="727" t="s">
        <v>1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9"/>
      <c r="U2" s="730" t="s">
        <v>2</v>
      </c>
      <c r="V2" s="731"/>
      <c r="W2" s="732"/>
      <c r="X2" s="727" t="s">
        <v>3</v>
      </c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728"/>
      <c r="AN2" s="728"/>
      <c r="AO2" s="729"/>
      <c r="AP2" s="727" t="s">
        <v>4</v>
      </c>
      <c r="AQ2" s="728"/>
      <c r="AR2" s="728"/>
      <c r="AS2" s="728"/>
      <c r="AT2" s="728"/>
      <c r="AU2" s="728"/>
      <c r="AV2" s="728"/>
      <c r="AW2" s="729"/>
      <c r="AX2" s="6"/>
    </row>
    <row r="3" spans="1:50" ht="30" customHeight="1">
      <c r="A3" s="743"/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41"/>
      <c r="U3" s="743"/>
      <c r="V3" s="740"/>
      <c r="W3" s="741"/>
      <c r="X3" s="739"/>
      <c r="Y3" s="740"/>
      <c r="Z3" s="740"/>
      <c r="AA3" s="740"/>
      <c r="AB3" s="740"/>
      <c r="AC3" s="740"/>
      <c r="AD3" s="740"/>
      <c r="AE3" s="740"/>
      <c r="AF3" s="740"/>
      <c r="AG3" s="740"/>
      <c r="AH3" s="740"/>
      <c r="AI3" s="740"/>
      <c r="AJ3" s="740"/>
      <c r="AK3" s="740"/>
      <c r="AL3" s="740"/>
      <c r="AM3" s="740"/>
      <c r="AN3" s="740"/>
      <c r="AO3" s="741"/>
      <c r="AP3" s="736"/>
      <c r="AQ3" s="737"/>
      <c r="AR3" s="737"/>
      <c r="AS3" s="737"/>
      <c r="AT3" s="737"/>
      <c r="AU3" s="737"/>
      <c r="AV3" s="737"/>
      <c r="AW3" s="738"/>
      <c r="AX3" s="7"/>
    </row>
    <row r="4" spans="1:50" ht="32.25" customHeight="1">
      <c r="A4" s="742" t="s">
        <v>166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42"/>
      <c r="AO4" s="742"/>
      <c r="AP4" s="742"/>
      <c r="AQ4" s="742"/>
      <c r="AR4" s="742"/>
      <c r="AS4" s="742"/>
      <c r="AT4" s="742"/>
      <c r="AU4" s="742"/>
      <c r="AV4" s="742"/>
      <c r="AW4" s="742"/>
      <c r="AX4" s="742"/>
    </row>
    <row r="5" spans="1:50" ht="15" customHeight="1">
      <c r="A5" s="710" t="s">
        <v>51</v>
      </c>
      <c r="B5" s="698" t="s">
        <v>5</v>
      </c>
      <c r="C5" s="698"/>
      <c r="D5" s="698"/>
      <c r="E5" s="698"/>
      <c r="F5" s="698"/>
      <c r="G5" s="698"/>
      <c r="H5" s="698"/>
      <c r="I5" s="710" t="s">
        <v>52</v>
      </c>
      <c r="J5" s="702" t="s">
        <v>6</v>
      </c>
      <c r="K5" s="703"/>
      <c r="L5" s="704"/>
      <c r="M5" s="702" t="s">
        <v>7</v>
      </c>
      <c r="N5" s="703"/>
      <c r="O5" s="704"/>
      <c r="P5" s="703"/>
      <c r="Q5" s="163"/>
      <c r="R5" s="710" t="s">
        <v>51</v>
      </c>
      <c r="S5" s="698" t="s">
        <v>8</v>
      </c>
      <c r="T5" s="698"/>
      <c r="U5" s="698"/>
      <c r="V5" s="698"/>
      <c r="W5" s="698"/>
      <c r="X5" s="698"/>
      <c r="Y5" s="698"/>
      <c r="Z5" s="710" t="s">
        <v>52</v>
      </c>
      <c r="AA5" s="699" t="s">
        <v>6</v>
      </c>
      <c r="AB5" s="699"/>
      <c r="AC5" s="699"/>
      <c r="AD5" s="699" t="s">
        <v>7</v>
      </c>
      <c r="AE5" s="699"/>
      <c r="AF5" s="699"/>
      <c r="AG5" s="733"/>
      <c r="AH5" s="160"/>
      <c r="AI5" s="710" t="s">
        <v>51</v>
      </c>
      <c r="AJ5" s="698" t="s">
        <v>9</v>
      </c>
      <c r="AK5" s="698"/>
      <c r="AL5" s="698"/>
      <c r="AM5" s="698"/>
      <c r="AN5" s="698"/>
      <c r="AO5" s="698"/>
      <c r="AP5" s="698"/>
      <c r="AQ5" s="710" t="s">
        <v>52</v>
      </c>
      <c r="AR5" s="699" t="s">
        <v>6</v>
      </c>
      <c r="AS5" s="699"/>
      <c r="AT5" s="699"/>
      <c r="AU5" s="699" t="s">
        <v>7</v>
      </c>
      <c r="AV5" s="699"/>
      <c r="AW5" s="699"/>
      <c r="AX5" s="8"/>
    </row>
    <row r="6" spans="1:50" ht="15" customHeight="1">
      <c r="A6" s="710"/>
      <c r="B6" s="698"/>
      <c r="C6" s="698"/>
      <c r="D6" s="698"/>
      <c r="E6" s="698"/>
      <c r="F6" s="698"/>
      <c r="G6" s="698"/>
      <c r="H6" s="698"/>
      <c r="I6" s="710"/>
      <c r="J6" s="718"/>
      <c r="K6" s="719"/>
      <c r="L6" s="720"/>
      <c r="M6" s="718"/>
      <c r="N6" s="719"/>
      <c r="O6" s="720"/>
      <c r="P6" s="735"/>
      <c r="Q6" s="166"/>
      <c r="R6" s="710"/>
      <c r="S6" s="698"/>
      <c r="T6" s="698"/>
      <c r="U6" s="698"/>
      <c r="V6" s="698"/>
      <c r="W6" s="698"/>
      <c r="X6" s="698"/>
      <c r="Y6" s="698"/>
      <c r="Z6" s="710"/>
      <c r="AA6" s="699"/>
      <c r="AB6" s="699"/>
      <c r="AC6" s="699"/>
      <c r="AD6" s="699"/>
      <c r="AE6" s="699"/>
      <c r="AF6" s="699"/>
      <c r="AG6" s="734"/>
      <c r="AH6" s="161"/>
      <c r="AI6" s="710"/>
      <c r="AJ6" s="698"/>
      <c r="AK6" s="698"/>
      <c r="AL6" s="698"/>
      <c r="AM6" s="698"/>
      <c r="AN6" s="698"/>
      <c r="AO6" s="698"/>
      <c r="AP6" s="698"/>
      <c r="AQ6" s="710"/>
      <c r="AR6" s="699"/>
      <c r="AS6" s="699"/>
      <c r="AT6" s="699"/>
      <c r="AU6" s="699"/>
      <c r="AV6" s="699"/>
      <c r="AW6" s="699"/>
      <c r="AX6" s="9"/>
    </row>
    <row r="7" spans="1:50" ht="30" customHeight="1">
      <c r="A7" s="267">
        <v>1</v>
      </c>
      <c r="B7" s="723"/>
      <c r="C7" s="724"/>
      <c r="D7" s="724"/>
      <c r="E7" s="724"/>
      <c r="F7" s="724"/>
      <c r="G7" s="724"/>
      <c r="H7" s="725"/>
      <c r="I7" s="266">
        <f>RANK(P7,P$7:P$10)</f>
        <v>1</v>
      </c>
      <c r="J7" s="34">
        <f>J$13+J$17+J$23</f>
        <v>0</v>
      </c>
      <c r="K7" s="157" t="s">
        <v>10</v>
      </c>
      <c r="L7" s="265">
        <f>L$13+L$17+L$23</f>
        <v>0</v>
      </c>
      <c r="M7" s="34">
        <f>M$13+M$17+M$23</f>
        <v>0</v>
      </c>
      <c r="N7" s="157" t="s">
        <v>10</v>
      </c>
      <c r="O7" s="265">
        <f>O$13+O$17+O$23</f>
        <v>0</v>
      </c>
      <c r="P7" s="167">
        <f>(J7-L7)*10000000+J7*1000000+(M7-O7)*1000+M7</f>
        <v>0</v>
      </c>
      <c r="Q7" s="16"/>
      <c r="R7" s="267">
        <v>1</v>
      </c>
      <c r="S7" s="723"/>
      <c r="T7" s="724"/>
      <c r="U7" s="724"/>
      <c r="V7" s="724"/>
      <c r="W7" s="724"/>
      <c r="X7" s="724"/>
      <c r="Y7" s="725"/>
      <c r="Z7" s="266">
        <f>RANK(AG7,AG$7:AG$10)</f>
        <v>1</v>
      </c>
      <c r="AA7" s="34">
        <f>AA$11+AA$15</f>
        <v>0</v>
      </c>
      <c r="AB7" s="157" t="s">
        <v>10</v>
      </c>
      <c r="AC7" s="265">
        <f>AC$11+AC$15</f>
        <v>0</v>
      </c>
      <c r="AD7" s="34">
        <f>AD$11+AD$15</f>
        <v>0</v>
      </c>
      <c r="AE7" s="157" t="s">
        <v>10</v>
      </c>
      <c r="AF7" s="265">
        <f>AF$11+AF$15</f>
        <v>0</v>
      </c>
      <c r="AG7" s="167">
        <f>(AA7-AC7)*10000000+AA7*1000000+(AD7-AF7)*1000+AD7</f>
        <v>0</v>
      </c>
      <c r="AH7" s="16"/>
      <c r="AI7" s="267">
        <v>1</v>
      </c>
      <c r="AJ7" s="723"/>
      <c r="AK7" s="724"/>
      <c r="AL7" s="724"/>
      <c r="AM7" s="724"/>
      <c r="AN7" s="724"/>
      <c r="AO7" s="724"/>
      <c r="AP7" s="725"/>
      <c r="AQ7" s="266">
        <f>RANK(AX7,AX$7:AX$10)</f>
        <v>1</v>
      </c>
      <c r="AR7" s="34">
        <f>AR$11+AR$15</f>
        <v>0</v>
      </c>
      <c r="AS7" s="157" t="s">
        <v>10</v>
      </c>
      <c r="AT7" s="265">
        <f>AT$11+AT$15</f>
        <v>0</v>
      </c>
      <c r="AU7" s="34">
        <f>AU$11+AU$15</f>
        <v>0</v>
      </c>
      <c r="AV7" s="157" t="s">
        <v>10</v>
      </c>
      <c r="AW7" s="265">
        <f>AW$11+AW$15</f>
        <v>0</v>
      </c>
      <c r="AX7" s="167">
        <f>(AR7-AT7)*10000000+AR7*1000000+(AU7-AW7)*1000+AU7</f>
        <v>0</v>
      </c>
    </row>
    <row r="8" spans="1:64" ht="30" customHeight="1">
      <c r="A8" s="267">
        <v>2</v>
      </c>
      <c r="B8" s="723"/>
      <c r="C8" s="724"/>
      <c r="D8" s="724"/>
      <c r="E8" s="724"/>
      <c r="F8" s="724"/>
      <c r="G8" s="724"/>
      <c r="H8" s="725"/>
      <c r="I8" s="266">
        <f>RANK(P8,P$7:P$10)</f>
        <v>1</v>
      </c>
      <c r="J8" s="34">
        <f>J$15+J$19+L$23</f>
        <v>0</v>
      </c>
      <c r="K8" s="157" t="s">
        <v>10</v>
      </c>
      <c r="L8" s="265">
        <f>L$15+J$23+L$19</f>
        <v>0</v>
      </c>
      <c r="M8" s="34">
        <f>M$15+M$19+O$23</f>
        <v>0</v>
      </c>
      <c r="N8" s="157" t="s">
        <v>10</v>
      </c>
      <c r="O8" s="265">
        <f>O$15+M$23+O$19</f>
        <v>0</v>
      </c>
      <c r="P8" s="167">
        <f>(J8-L8)*10000000+J8*1000000+(M8-O8)*1000+M8</f>
        <v>0</v>
      </c>
      <c r="Q8" s="16"/>
      <c r="R8" s="267">
        <v>2</v>
      </c>
      <c r="S8" s="723"/>
      <c r="T8" s="724"/>
      <c r="U8" s="724"/>
      <c r="V8" s="724"/>
      <c r="W8" s="724"/>
      <c r="X8" s="724"/>
      <c r="Y8" s="725"/>
      <c r="Z8" s="266">
        <f>RANK(AG8,AG$7:AG$10)</f>
        <v>1</v>
      </c>
      <c r="AA8" s="34">
        <f>AA$13+AC$15</f>
        <v>0</v>
      </c>
      <c r="AB8" s="157" t="s">
        <v>10</v>
      </c>
      <c r="AC8" s="265">
        <f>AC$13+AA$15</f>
        <v>0</v>
      </c>
      <c r="AD8" s="34">
        <f>AD$13+AF$15</f>
        <v>0</v>
      </c>
      <c r="AE8" s="157" t="s">
        <v>10</v>
      </c>
      <c r="AF8" s="265">
        <f>AF$13+AD$15</f>
        <v>0</v>
      </c>
      <c r="AG8" s="167">
        <f>(AA8-AC8)*10000000+AA8*1000000+(AD8-AF8)*1000+AD8</f>
        <v>0</v>
      </c>
      <c r="AH8" s="16"/>
      <c r="AI8" s="267">
        <v>2</v>
      </c>
      <c r="AJ8" s="723"/>
      <c r="AK8" s="724"/>
      <c r="AL8" s="724"/>
      <c r="AM8" s="724"/>
      <c r="AN8" s="724"/>
      <c r="AO8" s="724"/>
      <c r="AP8" s="725"/>
      <c r="AQ8" s="266">
        <f>RANK(AX8,AX$7:AX$10)</f>
        <v>1</v>
      </c>
      <c r="AR8" s="34">
        <f>AR$13+AT$15</f>
        <v>0</v>
      </c>
      <c r="AS8" s="157" t="s">
        <v>10</v>
      </c>
      <c r="AT8" s="265">
        <f>AT$13+AR$15</f>
        <v>0</v>
      </c>
      <c r="AU8" s="34">
        <f>AU$13+AW$15</f>
        <v>0</v>
      </c>
      <c r="AV8" s="157" t="s">
        <v>10</v>
      </c>
      <c r="AW8" s="265">
        <f>AW$13+AU$15</f>
        <v>0</v>
      </c>
      <c r="AX8" s="167">
        <f>(AR8-AT8)*10000000+AR8*1000000+(AU8-AW8)*1000+AU8</f>
        <v>0</v>
      </c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</row>
    <row r="9" spans="1:68" ht="30" customHeight="1">
      <c r="A9" s="267">
        <v>3</v>
      </c>
      <c r="B9" s="723"/>
      <c r="C9" s="724"/>
      <c r="D9" s="724"/>
      <c r="E9" s="724"/>
      <c r="F9" s="724"/>
      <c r="G9" s="724"/>
      <c r="H9" s="725"/>
      <c r="I9" s="266">
        <f>RANK(P9,P$7:P$10)</f>
        <v>1</v>
      </c>
      <c r="J9" s="34">
        <f>L$15+L$17+J$21</f>
        <v>0</v>
      </c>
      <c r="K9" s="157" t="s">
        <v>10</v>
      </c>
      <c r="L9" s="265">
        <f>J$15+J$17+L$21</f>
        <v>0</v>
      </c>
      <c r="M9" s="34">
        <f>O$15+O$17+M$21</f>
        <v>0</v>
      </c>
      <c r="N9" s="157" t="s">
        <v>10</v>
      </c>
      <c r="O9" s="265">
        <f>M$15+M$17+O$21</f>
        <v>0</v>
      </c>
      <c r="P9" s="167">
        <f>(J9-L9)*10000000+J9*1000000+(M9-O9)*1000+M9</f>
        <v>0</v>
      </c>
      <c r="Q9" s="16"/>
      <c r="R9" s="267">
        <v>3</v>
      </c>
      <c r="S9" s="723"/>
      <c r="T9" s="724"/>
      <c r="U9" s="724"/>
      <c r="V9" s="724"/>
      <c r="W9" s="724"/>
      <c r="X9" s="724"/>
      <c r="Y9" s="725"/>
      <c r="Z9" s="266">
        <f>RANK(AG9,AG$7:AG$10)</f>
        <v>1</v>
      </c>
      <c r="AA9" s="34">
        <f>AC$11+AC$13</f>
        <v>0</v>
      </c>
      <c r="AB9" s="157" t="s">
        <v>10</v>
      </c>
      <c r="AC9" s="265">
        <f>AA$11+AA$13</f>
        <v>0</v>
      </c>
      <c r="AD9" s="34">
        <f>AF$11+AF$13</f>
        <v>0</v>
      </c>
      <c r="AE9" s="157" t="s">
        <v>10</v>
      </c>
      <c r="AF9" s="265">
        <f>AD$11+AD$13</f>
        <v>0</v>
      </c>
      <c r="AG9" s="167">
        <f>(AA9-AC9)*10000000+AA9*1000000+(AD9-AF9)*1000+AD9</f>
        <v>0</v>
      </c>
      <c r="AH9" s="16"/>
      <c r="AI9" s="267">
        <v>3</v>
      </c>
      <c r="AJ9" s="723"/>
      <c r="AK9" s="724"/>
      <c r="AL9" s="724"/>
      <c r="AM9" s="724"/>
      <c r="AN9" s="724"/>
      <c r="AO9" s="724"/>
      <c r="AP9" s="725"/>
      <c r="AQ9" s="266">
        <f>RANK(AX9,AX$7:AX$10)</f>
        <v>1</v>
      </c>
      <c r="AR9" s="34">
        <f>AT$11+AT$13</f>
        <v>0</v>
      </c>
      <c r="AS9" s="157" t="s">
        <v>10</v>
      </c>
      <c r="AT9" s="265">
        <f>AR$11+AR$13</f>
        <v>0</v>
      </c>
      <c r="AU9" s="34">
        <f>AW$11+AW$13</f>
        <v>0</v>
      </c>
      <c r="AV9" s="157" t="s">
        <v>10</v>
      </c>
      <c r="AW9" s="265">
        <f>AU$11+AU$13</f>
        <v>0</v>
      </c>
      <c r="AX9" s="167">
        <f>(AR9-AT9)*10000000+AR9*1000000+(AU9-AW9)*1000+AU9</f>
        <v>0</v>
      </c>
      <c r="AZ9" s="146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0"/>
      <c r="BN9" s="10"/>
      <c r="BO9" s="10"/>
      <c r="BP9" s="10"/>
    </row>
    <row r="10" spans="1:68" ht="30" customHeight="1">
      <c r="A10" s="267">
        <v>4</v>
      </c>
      <c r="B10" s="723"/>
      <c r="C10" s="724"/>
      <c r="D10" s="724"/>
      <c r="E10" s="724"/>
      <c r="F10" s="724"/>
      <c r="G10" s="724"/>
      <c r="H10" s="725"/>
      <c r="I10" s="266">
        <f>RANK(P10,P$7:P$10)</f>
        <v>1</v>
      </c>
      <c r="J10" s="34">
        <f>L$13+L$19+L$21</f>
        <v>0</v>
      </c>
      <c r="K10" s="157" t="s">
        <v>10</v>
      </c>
      <c r="L10" s="265">
        <f>J$13+J$19+J$21</f>
        <v>0</v>
      </c>
      <c r="M10" s="34">
        <f>O$13+O$19+O$21</f>
        <v>0</v>
      </c>
      <c r="N10" s="157" t="s">
        <v>10</v>
      </c>
      <c r="O10" s="265">
        <f>M$13+M$19+M$21</f>
        <v>0</v>
      </c>
      <c r="P10" s="167">
        <f>(J10-L10)*10000000+J10*1000000+(M10-O10)*1000+M10</f>
        <v>0</v>
      </c>
      <c r="Q10" s="16"/>
      <c r="R10" s="702" t="s">
        <v>11</v>
      </c>
      <c r="S10" s="703"/>
      <c r="T10" s="703"/>
      <c r="U10" s="703"/>
      <c r="V10" s="703"/>
      <c r="W10" s="703"/>
      <c r="X10" s="703"/>
      <c r="Y10" s="703"/>
      <c r="Z10" s="704"/>
      <c r="AA10" s="702" t="s">
        <v>6</v>
      </c>
      <c r="AB10" s="703"/>
      <c r="AC10" s="704"/>
      <c r="AD10" s="702" t="s">
        <v>7</v>
      </c>
      <c r="AE10" s="703"/>
      <c r="AF10" s="704"/>
      <c r="AG10" s="9"/>
      <c r="AH10" s="176"/>
      <c r="AI10" s="702" t="s">
        <v>11</v>
      </c>
      <c r="AJ10" s="703"/>
      <c r="AK10" s="703"/>
      <c r="AL10" s="703"/>
      <c r="AM10" s="703"/>
      <c r="AN10" s="703"/>
      <c r="AO10" s="703"/>
      <c r="AP10" s="703"/>
      <c r="AQ10" s="704"/>
      <c r="AR10" s="702" t="s">
        <v>6</v>
      </c>
      <c r="AS10" s="703"/>
      <c r="AT10" s="704"/>
      <c r="AU10" s="702" t="s">
        <v>7</v>
      </c>
      <c r="AV10" s="703"/>
      <c r="AW10" s="704"/>
      <c r="AX10" s="9"/>
      <c r="AZ10" s="146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0"/>
      <c r="BN10" s="10"/>
      <c r="BO10" s="10"/>
      <c r="BP10" s="10"/>
    </row>
    <row r="11" spans="1:68" ht="15" customHeight="1">
      <c r="A11" s="702" t="s">
        <v>11</v>
      </c>
      <c r="B11" s="703"/>
      <c r="C11" s="703"/>
      <c r="D11" s="703"/>
      <c r="E11" s="703"/>
      <c r="F11" s="703"/>
      <c r="G11" s="703"/>
      <c r="H11" s="703"/>
      <c r="I11" s="704"/>
      <c r="J11" s="702" t="s">
        <v>6</v>
      </c>
      <c r="K11" s="703"/>
      <c r="L11" s="704"/>
      <c r="M11" s="702" t="s">
        <v>7</v>
      </c>
      <c r="N11" s="703"/>
      <c r="O11" s="704"/>
      <c r="P11" s="721"/>
      <c r="Q11" s="162"/>
      <c r="R11" s="11">
        <v>1</v>
      </c>
      <c r="S11" s="692">
        <f>S7</f>
        <v>0</v>
      </c>
      <c r="T11" s="692"/>
      <c r="U11" s="692"/>
      <c r="V11" s="300" t="s">
        <v>10</v>
      </c>
      <c r="W11" s="692">
        <f>S9</f>
        <v>0</v>
      </c>
      <c r="X11" s="692"/>
      <c r="Y11" s="692"/>
      <c r="Z11" s="12">
        <v>3</v>
      </c>
      <c r="AA11" s="694"/>
      <c r="AB11" s="300" t="s">
        <v>10</v>
      </c>
      <c r="AC11" s="696"/>
      <c r="AD11" s="694"/>
      <c r="AE11" s="300" t="s">
        <v>10</v>
      </c>
      <c r="AF11" s="696"/>
      <c r="AG11" s="685"/>
      <c r="AH11" s="34"/>
      <c r="AI11" s="11">
        <v>1</v>
      </c>
      <c r="AJ11" s="692">
        <f>AJ7</f>
        <v>0</v>
      </c>
      <c r="AK11" s="692"/>
      <c r="AL11" s="692"/>
      <c r="AM11" s="300" t="s">
        <v>10</v>
      </c>
      <c r="AN11" s="692">
        <f>AJ9</f>
        <v>0</v>
      </c>
      <c r="AO11" s="692"/>
      <c r="AP11" s="692"/>
      <c r="AQ11" s="12">
        <v>3</v>
      </c>
      <c r="AR11" s="694"/>
      <c r="AS11" s="300" t="s">
        <v>10</v>
      </c>
      <c r="AT11" s="696"/>
      <c r="AU11" s="694"/>
      <c r="AV11" s="300" t="s">
        <v>10</v>
      </c>
      <c r="AW11" s="696"/>
      <c r="AX11" s="685"/>
      <c r="AY11" s="13"/>
      <c r="AZ11" s="148"/>
      <c r="BA11" s="148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0"/>
      <c r="BN11" s="10"/>
      <c r="BO11" s="10"/>
      <c r="BP11" s="10"/>
    </row>
    <row r="12" spans="1:68" ht="15" customHeight="1">
      <c r="A12" s="718"/>
      <c r="B12" s="719"/>
      <c r="C12" s="719"/>
      <c r="D12" s="719"/>
      <c r="E12" s="719"/>
      <c r="F12" s="719"/>
      <c r="G12" s="719"/>
      <c r="H12" s="719"/>
      <c r="I12" s="720"/>
      <c r="J12" s="718"/>
      <c r="K12" s="719"/>
      <c r="L12" s="720"/>
      <c r="M12" s="718"/>
      <c r="N12" s="719"/>
      <c r="O12" s="720"/>
      <c r="P12" s="722"/>
      <c r="Q12" s="164"/>
      <c r="R12" s="14"/>
      <c r="S12" s="693"/>
      <c r="T12" s="693"/>
      <c r="U12" s="693"/>
      <c r="V12" s="299"/>
      <c r="W12" s="693"/>
      <c r="X12" s="693"/>
      <c r="Y12" s="693"/>
      <c r="Z12" s="15" t="s">
        <v>130</v>
      </c>
      <c r="AA12" s="695"/>
      <c r="AB12" s="299"/>
      <c r="AC12" s="697"/>
      <c r="AD12" s="695"/>
      <c r="AE12" s="299"/>
      <c r="AF12" s="697"/>
      <c r="AG12" s="685"/>
      <c r="AH12" s="165"/>
      <c r="AI12" s="14"/>
      <c r="AJ12" s="693"/>
      <c r="AK12" s="693"/>
      <c r="AL12" s="693"/>
      <c r="AM12" s="299"/>
      <c r="AN12" s="693"/>
      <c r="AO12" s="693"/>
      <c r="AP12" s="693"/>
      <c r="AQ12" s="15" t="s">
        <v>133</v>
      </c>
      <c r="AR12" s="695"/>
      <c r="AS12" s="299"/>
      <c r="AT12" s="697"/>
      <c r="AU12" s="695"/>
      <c r="AV12" s="299"/>
      <c r="AW12" s="697"/>
      <c r="AX12" s="685"/>
      <c r="AY12" s="13"/>
      <c r="AZ12" s="148"/>
      <c r="BA12" s="717" t="s">
        <v>53</v>
      </c>
      <c r="BB12" s="714"/>
      <c r="BC12" s="714"/>
      <c r="BD12" s="714"/>
      <c r="BE12" s="714" t="s">
        <v>54</v>
      </c>
      <c r="BF12" s="714"/>
      <c r="BG12" s="714"/>
      <c r="BH12" s="715"/>
      <c r="BI12" s="716"/>
      <c r="BJ12" s="716"/>
      <c r="BK12" s="716"/>
      <c r="BL12" s="716"/>
      <c r="BM12" s="713"/>
      <c r="BN12" s="713"/>
      <c r="BO12" s="713"/>
      <c r="BP12" s="713"/>
    </row>
    <row r="13" spans="1:68" ht="15" customHeight="1">
      <c r="A13" s="11">
        <v>1</v>
      </c>
      <c r="B13" s="692">
        <f>B7</f>
        <v>0</v>
      </c>
      <c r="C13" s="692"/>
      <c r="D13" s="692"/>
      <c r="E13" s="300" t="s">
        <v>10</v>
      </c>
      <c r="F13" s="692">
        <f>B10</f>
        <v>0</v>
      </c>
      <c r="G13" s="692"/>
      <c r="H13" s="692"/>
      <c r="I13" s="12">
        <v>4</v>
      </c>
      <c r="J13" s="694"/>
      <c r="K13" s="300" t="s">
        <v>10</v>
      </c>
      <c r="L13" s="696"/>
      <c r="M13" s="694"/>
      <c r="N13" s="300" t="s">
        <v>10</v>
      </c>
      <c r="O13" s="696"/>
      <c r="P13" s="711"/>
      <c r="Q13" s="34"/>
      <c r="R13" s="11">
        <v>2</v>
      </c>
      <c r="S13" s="692">
        <f>S8</f>
        <v>0</v>
      </c>
      <c r="T13" s="692"/>
      <c r="U13" s="692"/>
      <c r="V13" s="300" t="s">
        <v>10</v>
      </c>
      <c r="W13" s="692">
        <f>S9</f>
        <v>0</v>
      </c>
      <c r="X13" s="692"/>
      <c r="Y13" s="692"/>
      <c r="Z13" s="12">
        <v>3</v>
      </c>
      <c r="AA13" s="694"/>
      <c r="AB13" s="300" t="s">
        <v>10</v>
      </c>
      <c r="AC13" s="696"/>
      <c r="AD13" s="694"/>
      <c r="AE13" s="300" t="s">
        <v>10</v>
      </c>
      <c r="AF13" s="696"/>
      <c r="AG13" s="685"/>
      <c r="AH13" s="34"/>
      <c r="AI13" s="11">
        <v>2</v>
      </c>
      <c r="AJ13" s="692">
        <f>AJ8</f>
        <v>0</v>
      </c>
      <c r="AK13" s="692"/>
      <c r="AL13" s="692"/>
      <c r="AM13" s="300" t="s">
        <v>10</v>
      </c>
      <c r="AN13" s="692">
        <f>AJ9</f>
        <v>0</v>
      </c>
      <c r="AO13" s="692"/>
      <c r="AP13" s="692"/>
      <c r="AQ13" s="12">
        <v>3</v>
      </c>
      <c r="AR13" s="694"/>
      <c r="AS13" s="300" t="s">
        <v>10</v>
      </c>
      <c r="AT13" s="696"/>
      <c r="AU13" s="694"/>
      <c r="AV13" s="300" t="s">
        <v>10</v>
      </c>
      <c r="AW13" s="696"/>
      <c r="AX13" s="685"/>
      <c r="AY13" s="13"/>
      <c r="AZ13" s="148"/>
      <c r="BA13" s="149">
        <f>IF($F13=$AJ$25,IF($B13=$AJ$28,J13,0),0)</f>
        <v>0</v>
      </c>
      <c r="BB13" s="150">
        <f>IF($B13=$AJ$25,IF($F13=$AJ$28,J13,0),0)</f>
        <v>0</v>
      </c>
      <c r="BC13" s="148">
        <f>IF($F13=$AJ$25,IF($B13=$AJ$28,L13,0),0)</f>
        <v>0</v>
      </c>
      <c r="BD13" s="148">
        <f>IF($B13=$AJ$25,IF($F13=$AJ$28,L13,0),0)</f>
        <v>0</v>
      </c>
      <c r="BE13" s="148">
        <f>IF($F13=$AJ$25,IF($B13=$AJ$28,M13,0),0)</f>
        <v>0</v>
      </c>
      <c r="BF13" s="148">
        <f>IF($B13=$AJ$25,IF($F13=$AJ$28,M13,0),0)</f>
        <v>0</v>
      </c>
      <c r="BG13" s="148">
        <f>IF($F13=$AJ$25,IF($B13=$AJ$28,O13,0),0)</f>
        <v>0</v>
      </c>
      <c r="BH13" s="151">
        <f>IF($B13=$AJ$25,IF($F13=$AJ$28,O13,0),0)</f>
        <v>0</v>
      </c>
      <c r="BI13" s="148"/>
      <c r="BJ13" s="148"/>
      <c r="BK13" s="148"/>
      <c r="BL13" s="148"/>
      <c r="BM13" s="13"/>
      <c r="BN13" s="13"/>
      <c r="BO13" s="13"/>
      <c r="BP13" s="13"/>
    </row>
    <row r="14" spans="1:68" ht="15" customHeight="1">
      <c r="A14" s="14"/>
      <c r="B14" s="693"/>
      <c r="C14" s="693"/>
      <c r="D14" s="693"/>
      <c r="E14" s="299"/>
      <c r="F14" s="693"/>
      <c r="G14" s="693"/>
      <c r="H14" s="693"/>
      <c r="I14" s="15" t="s">
        <v>129</v>
      </c>
      <c r="J14" s="695"/>
      <c r="K14" s="299"/>
      <c r="L14" s="697"/>
      <c r="M14" s="695"/>
      <c r="N14" s="299"/>
      <c r="O14" s="697"/>
      <c r="P14" s="712"/>
      <c r="Q14" s="165"/>
      <c r="R14" s="14"/>
      <c r="S14" s="693"/>
      <c r="T14" s="693"/>
      <c r="U14" s="693"/>
      <c r="V14" s="299"/>
      <c r="W14" s="693"/>
      <c r="X14" s="693"/>
      <c r="Y14" s="693"/>
      <c r="Z14" s="15" t="s">
        <v>131</v>
      </c>
      <c r="AA14" s="695"/>
      <c r="AB14" s="299"/>
      <c r="AC14" s="697"/>
      <c r="AD14" s="695"/>
      <c r="AE14" s="299"/>
      <c r="AF14" s="697"/>
      <c r="AG14" s="685"/>
      <c r="AH14" s="165"/>
      <c r="AI14" s="14"/>
      <c r="AJ14" s="693"/>
      <c r="AK14" s="693"/>
      <c r="AL14" s="693"/>
      <c r="AM14" s="299"/>
      <c r="AN14" s="693"/>
      <c r="AO14" s="693"/>
      <c r="AP14" s="693"/>
      <c r="AQ14" s="15" t="s">
        <v>134</v>
      </c>
      <c r="AR14" s="695"/>
      <c r="AS14" s="299"/>
      <c r="AT14" s="697"/>
      <c r="AU14" s="695"/>
      <c r="AV14" s="299"/>
      <c r="AW14" s="697"/>
      <c r="AX14" s="685"/>
      <c r="AY14" s="13"/>
      <c r="AZ14" s="148"/>
      <c r="BA14" s="149"/>
      <c r="BB14" s="148"/>
      <c r="BC14" s="148"/>
      <c r="BD14" s="148"/>
      <c r="BE14" s="148"/>
      <c r="BF14" s="148"/>
      <c r="BG14" s="148"/>
      <c r="BH14" s="151"/>
      <c r="BI14" s="148"/>
      <c r="BJ14" s="148"/>
      <c r="BK14" s="148"/>
      <c r="BL14" s="148"/>
      <c r="BM14" s="13"/>
      <c r="BN14" s="13"/>
      <c r="BO14" s="13"/>
      <c r="BP14" s="13"/>
    </row>
    <row r="15" spans="1:68" ht="15" customHeight="1">
      <c r="A15" s="11">
        <v>2</v>
      </c>
      <c r="B15" s="692">
        <f>B8</f>
        <v>0</v>
      </c>
      <c r="C15" s="692"/>
      <c r="D15" s="692"/>
      <c r="E15" s="300" t="s">
        <v>10</v>
      </c>
      <c r="F15" s="692">
        <f>B9</f>
        <v>0</v>
      </c>
      <c r="G15" s="692"/>
      <c r="H15" s="692"/>
      <c r="I15" s="12">
        <v>3</v>
      </c>
      <c r="J15" s="694"/>
      <c r="K15" s="300" t="s">
        <v>10</v>
      </c>
      <c r="L15" s="696"/>
      <c r="M15" s="694"/>
      <c r="N15" s="300" t="s">
        <v>10</v>
      </c>
      <c r="O15" s="696"/>
      <c r="P15" s="300"/>
      <c r="Q15" s="157"/>
      <c r="R15" s="11">
        <v>1</v>
      </c>
      <c r="S15" s="692">
        <f>S7</f>
        <v>0</v>
      </c>
      <c r="T15" s="692"/>
      <c r="U15" s="692"/>
      <c r="V15" s="300" t="s">
        <v>10</v>
      </c>
      <c r="W15" s="692">
        <f>S8</f>
        <v>0</v>
      </c>
      <c r="X15" s="692"/>
      <c r="Y15" s="692"/>
      <c r="Z15" s="12">
        <v>2</v>
      </c>
      <c r="AA15" s="694"/>
      <c r="AB15" s="300" t="s">
        <v>10</v>
      </c>
      <c r="AC15" s="696"/>
      <c r="AD15" s="694"/>
      <c r="AE15" s="300" t="s">
        <v>10</v>
      </c>
      <c r="AF15" s="696"/>
      <c r="AG15" s="685"/>
      <c r="AH15" s="34"/>
      <c r="AI15" s="11">
        <v>1</v>
      </c>
      <c r="AJ15" s="692">
        <f>AJ7</f>
        <v>0</v>
      </c>
      <c r="AK15" s="692"/>
      <c r="AL15" s="692"/>
      <c r="AM15" s="300" t="s">
        <v>10</v>
      </c>
      <c r="AN15" s="692">
        <f>AJ8</f>
        <v>0</v>
      </c>
      <c r="AO15" s="692"/>
      <c r="AP15" s="692"/>
      <c r="AQ15" s="12">
        <v>2</v>
      </c>
      <c r="AR15" s="694"/>
      <c r="AS15" s="300" t="s">
        <v>10</v>
      </c>
      <c r="AT15" s="696"/>
      <c r="AU15" s="694"/>
      <c r="AV15" s="300" t="s">
        <v>10</v>
      </c>
      <c r="AW15" s="696"/>
      <c r="AX15" s="685"/>
      <c r="AY15" s="13"/>
      <c r="AZ15" s="148"/>
      <c r="BA15" s="149">
        <f>IF($F15=$AJ$25,IF($B15=$AJ$28,J15,0),0)</f>
        <v>0</v>
      </c>
      <c r="BB15" s="148">
        <f>IF($B15=$AJ$25,IF($F15=$AJ$28,J15,0),0)</f>
        <v>0</v>
      </c>
      <c r="BC15" s="148">
        <f>IF($F15=$AJ$25,IF($B15=$AJ$28,L15,0),0)</f>
        <v>0</v>
      </c>
      <c r="BD15" s="148">
        <f>IF($B15=$AJ$25,IF($F15=$AJ$28,L15,0),0)</f>
        <v>0</v>
      </c>
      <c r="BE15" s="148">
        <f>IF($F15=$AJ$25,IF($B15=$AJ$28,M15,0),0)</f>
        <v>0</v>
      </c>
      <c r="BF15" s="148">
        <f>IF($B15=$AJ$25,IF($F15=$AJ$28,M15,0),0)</f>
        <v>0</v>
      </c>
      <c r="BG15" s="148">
        <f>IF($F15=$AJ$25,IF($B15=$AJ$28,O15,0),0)</f>
        <v>0</v>
      </c>
      <c r="BH15" s="151">
        <f>IF($B15=$AJ$25,IF($F15=$AJ$28,O15,0),0)</f>
        <v>0</v>
      </c>
      <c r="BI15" s="148"/>
      <c r="BJ15" s="148"/>
      <c r="BK15" s="148"/>
      <c r="BL15" s="148"/>
      <c r="BM15" s="13"/>
      <c r="BN15" s="13"/>
      <c r="BO15" s="13"/>
      <c r="BP15" s="13"/>
    </row>
    <row r="16" spans="1:68" ht="15" customHeight="1">
      <c r="A16" s="14"/>
      <c r="B16" s="693"/>
      <c r="C16" s="693"/>
      <c r="D16" s="693"/>
      <c r="E16" s="299"/>
      <c r="F16" s="693"/>
      <c r="G16" s="693"/>
      <c r="H16" s="693"/>
      <c r="I16" s="15" t="s">
        <v>128</v>
      </c>
      <c r="J16" s="695"/>
      <c r="K16" s="299"/>
      <c r="L16" s="697"/>
      <c r="M16" s="695"/>
      <c r="N16" s="299"/>
      <c r="O16" s="697"/>
      <c r="P16" s="299"/>
      <c r="Q16" s="158"/>
      <c r="R16" s="14"/>
      <c r="S16" s="693"/>
      <c r="T16" s="693"/>
      <c r="U16" s="693"/>
      <c r="V16" s="299"/>
      <c r="W16" s="693"/>
      <c r="X16" s="693"/>
      <c r="Y16" s="693"/>
      <c r="Z16" s="15" t="s">
        <v>132</v>
      </c>
      <c r="AA16" s="695"/>
      <c r="AB16" s="299"/>
      <c r="AC16" s="697"/>
      <c r="AD16" s="695"/>
      <c r="AE16" s="299"/>
      <c r="AF16" s="697"/>
      <c r="AG16" s="685"/>
      <c r="AH16" s="165"/>
      <c r="AI16" s="14"/>
      <c r="AJ16" s="693"/>
      <c r="AK16" s="693"/>
      <c r="AL16" s="693"/>
      <c r="AM16" s="299"/>
      <c r="AN16" s="693"/>
      <c r="AO16" s="693"/>
      <c r="AP16" s="693"/>
      <c r="AQ16" s="15" t="s">
        <v>135</v>
      </c>
      <c r="AR16" s="695"/>
      <c r="AS16" s="299"/>
      <c r="AT16" s="697"/>
      <c r="AU16" s="695"/>
      <c r="AV16" s="299"/>
      <c r="AW16" s="697"/>
      <c r="AX16" s="685"/>
      <c r="AY16" s="13"/>
      <c r="AZ16" s="148"/>
      <c r="BA16" s="149"/>
      <c r="BB16" s="148"/>
      <c r="BC16" s="148"/>
      <c r="BD16" s="148"/>
      <c r="BE16" s="148"/>
      <c r="BF16" s="148"/>
      <c r="BG16" s="148"/>
      <c r="BH16" s="151"/>
      <c r="BI16" s="148"/>
      <c r="BJ16" s="148"/>
      <c r="BK16" s="148"/>
      <c r="BL16" s="148"/>
      <c r="BM16" s="13"/>
      <c r="BN16" s="13"/>
      <c r="BO16" s="13"/>
      <c r="BP16" s="13"/>
    </row>
    <row r="17" spans="1:68" ht="15" customHeight="1">
      <c r="A17" s="11">
        <v>1</v>
      </c>
      <c r="B17" s="692">
        <f>B7</f>
        <v>0</v>
      </c>
      <c r="C17" s="692"/>
      <c r="D17" s="692"/>
      <c r="E17" s="300" t="s">
        <v>10</v>
      </c>
      <c r="F17" s="692">
        <f>B9</f>
        <v>0</v>
      </c>
      <c r="G17" s="692"/>
      <c r="H17" s="692"/>
      <c r="I17" s="12">
        <v>3</v>
      </c>
      <c r="J17" s="694"/>
      <c r="K17" s="300" t="s">
        <v>10</v>
      </c>
      <c r="L17" s="696"/>
      <c r="M17" s="694"/>
      <c r="N17" s="300" t="s">
        <v>10</v>
      </c>
      <c r="O17" s="696"/>
      <c r="P17" s="300"/>
      <c r="Q17" s="13"/>
      <c r="R17" s="18"/>
      <c r="S17" s="301"/>
      <c r="T17" s="301"/>
      <c r="U17" s="301"/>
      <c r="V17" s="301"/>
      <c r="W17" s="301"/>
      <c r="X17" s="301"/>
      <c r="Y17" s="301"/>
      <c r="Z17" s="18"/>
      <c r="AA17" s="301"/>
      <c r="AB17" s="301"/>
      <c r="AC17" s="301"/>
      <c r="AD17" s="301"/>
      <c r="AE17" s="301"/>
      <c r="AF17" s="301"/>
      <c r="AG17" s="301"/>
      <c r="AH17" s="13"/>
      <c r="AZ17" s="146"/>
      <c r="BA17" s="149">
        <f>IF($F17=$AJ$25,IF($B17=$AJ$28,J17,0),0)</f>
        <v>0</v>
      </c>
      <c r="BB17" s="148">
        <f>IF($B17=$AJ$25,IF($F17=$AJ$28,J17,0),0)</f>
        <v>0</v>
      </c>
      <c r="BC17" s="148">
        <f>IF($F17=$AJ$25,IF($B17=$AJ$28,L17,0),0)</f>
        <v>0</v>
      </c>
      <c r="BD17" s="148">
        <f>IF($B17=$AJ$25,IF($F17=$AJ$28,L17,0),0)</f>
        <v>0</v>
      </c>
      <c r="BE17" s="148">
        <f>IF($F17=$AJ$25,IF($B17=$AJ$28,M17,0),0)</f>
        <v>0</v>
      </c>
      <c r="BF17" s="148">
        <f>IF($B17=$AJ$25,IF($F17=$AJ$28,M17,0),0)</f>
        <v>0</v>
      </c>
      <c r="BG17" s="148">
        <f>IF($F17=$AJ$25,IF($B17=$AJ$28,O17,0),0)</f>
        <v>0</v>
      </c>
      <c r="BH17" s="151">
        <f>IF($B17=$AJ$25,IF($F17=$AJ$28,O17,0),0)</f>
        <v>0</v>
      </c>
      <c r="BI17" s="148"/>
      <c r="BJ17" s="148"/>
      <c r="BK17" s="148"/>
      <c r="BL17" s="148"/>
      <c r="BM17" s="13"/>
      <c r="BN17" s="13"/>
      <c r="BO17" s="13"/>
      <c r="BP17" s="13"/>
    </row>
    <row r="18" spans="1:68" ht="15" customHeight="1">
      <c r="A18" s="14"/>
      <c r="B18" s="693"/>
      <c r="C18" s="693"/>
      <c r="D18" s="693"/>
      <c r="E18" s="299"/>
      <c r="F18" s="693"/>
      <c r="G18" s="693"/>
      <c r="H18" s="693"/>
      <c r="I18" s="15" t="s">
        <v>145</v>
      </c>
      <c r="J18" s="695"/>
      <c r="K18" s="299"/>
      <c r="L18" s="697"/>
      <c r="M18" s="695"/>
      <c r="N18" s="299"/>
      <c r="O18" s="697"/>
      <c r="P18" s="299"/>
      <c r="Q18" s="13"/>
      <c r="R18" s="18"/>
      <c r="S18" s="301"/>
      <c r="T18" s="301"/>
      <c r="U18" s="301"/>
      <c r="V18" s="301"/>
      <c r="W18" s="301"/>
      <c r="X18" s="301"/>
      <c r="Y18" s="301"/>
      <c r="Z18" s="18"/>
      <c r="AA18" s="301"/>
      <c r="AB18" s="301"/>
      <c r="AC18" s="301"/>
      <c r="AD18" s="301"/>
      <c r="AE18" s="301"/>
      <c r="AF18" s="301"/>
      <c r="AG18" s="301"/>
      <c r="AH18" s="13"/>
      <c r="AZ18" s="146"/>
      <c r="BA18" s="149"/>
      <c r="BB18" s="148"/>
      <c r="BC18" s="148"/>
      <c r="BD18" s="148"/>
      <c r="BE18" s="148"/>
      <c r="BF18" s="148"/>
      <c r="BG18" s="148"/>
      <c r="BH18" s="151"/>
      <c r="BI18" s="148"/>
      <c r="BJ18" s="148"/>
      <c r="BK18" s="148"/>
      <c r="BL18" s="148"/>
      <c r="BM18" s="13"/>
      <c r="BN18" s="13"/>
      <c r="BO18" s="13"/>
      <c r="BP18" s="13"/>
    </row>
    <row r="19" spans="1:68" ht="15" customHeight="1">
      <c r="A19" s="11">
        <v>2</v>
      </c>
      <c r="B19" s="692">
        <f>B8</f>
        <v>0</v>
      </c>
      <c r="C19" s="692"/>
      <c r="D19" s="692"/>
      <c r="E19" s="300" t="s">
        <v>10</v>
      </c>
      <c r="F19" s="692">
        <f>B10</f>
        <v>0</v>
      </c>
      <c r="G19" s="692"/>
      <c r="H19" s="692"/>
      <c r="I19" s="12">
        <v>4</v>
      </c>
      <c r="J19" s="694"/>
      <c r="K19" s="300" t="s">
        <v>10</v>
      </c>
      <c r="L19" s="696"/>
      <c r="M19" s="694"/>
      <c r="N19" s="300" t="s">
        <v>10</v>
      </c>
      <c r="O19" s="696"/>
      <c r="P19" s="300"/>
      <c r="Q19" s="13"/>
      <c r="R19" s="18"/>
      <c r="S19" s="301"/>
      <c r="T19" s="301"/>
      <c r="U19" s="301"/>
      <c r="V19" s="301"/>
      <c r="W19" s="301"/>
      <c r="X19" s="301"/>
      <c r="Y19" s="301"/>
      <c r="Z19" s="18"/>
      <c r="AA19" s="301"/>
      <c r="AB19" s="301"/>
      <c r="AC19" s="301"/>
      <c r="AD19" s="301"/>
      <c r="AE19" s="301"/>
      <c r="AF19" s="301"/>
      <c r="AG19" s="301"/>
      <c r="AH19" s="13"/>
      <c r="AZ19" s="146"/>
      <c r="BA19" s="149">
        <f>IF($F19=$AJ$25,IF($B19=$AJ$28,J19,0),0)</f>
        <v>0</v>
      </c>
      <c r="BB19" s="148">
        <f>IF($B19=$AJ$25,IF($F19=$AJ$28,J19,0),0)</f>
        <v>0</v>
      </c>
      <c r="BC19" s="148">
        <f>IF($F19=$AJ$25,IF($B19=$AJ$28,L19,0),0)</f>
        <v>0</v>
      </c>
      <c r="BD19" s="148">
        <f>IF($B19=$AJ$25,IF($F19=$AJ$28,L19,0),0)</f>
        <v>0</v>
      </c>
      <c r="BE19" s="148">
        <f>IF($F19=$AJ$25,IF($B19=$AJ$28,M19,0),0)</f>
        <v>0</v>
      </c>
      <c r="BF19" s="148">
        <f>IF($B19=$AJ$25,IF($F19=$AJ$28,M19,0),0)</f>
        <v>0</v>
      </c>
      <c r="BG19" s="148">
        <f>IF($F19=$AJ$25,IF($B19=$AJ$28,O19,0),0)</f>
        <v>0</v>
      </c>
      <c r="BH19" s="151">
        <f>IF($B19=$AJ$25,IF($F19=$AJ$28,O19,0),0)</f>
        <v>0</v>
      </c>
      <c r="BI19" s="148"/>
      <c r="BJ19" s="148"/>
      <c r="BK19" s="148"/>
      <c r="BL19" s="148"/>
      <c r="BM19" s="13"/>
      <c r="BN19" s="13"/>
      <c r="BO19" s="13"/>
      <c r="BP19" s="13"/>
    </row>
    <row r="20" spans="1:68" ht="15" customHeight="1">
      <c r="A20" s="14"/>
      <c r="B20" s="693"/>
      <c r="C20" s="693"/>
      <c r="D20" s="693"/>
      <c r="E20" s="299"/>
      <c r="F20" s="693"/>
      <c r="G20" s="693"/>
      <c r="H20" s="693"/>
      <c r="I20" s="15" t="s">
        <v>129</v>
      </c>
      <c r="J20" s="695"/>
      <c r="K20" s="299"/>
      <c r="L20" s="697"/>
      <c r="M20" s="695"/>
      <c r="N20" s="299"/>
      <c r="O20" s="697"/>
      <c r="P20" s="299"/>
      <c r="Q20" s="13"/>
      <c r="R20" s="18"/>
      <c r="S20" s="301"/>
      <c r="T20" s="301"/>
      <c r="U20" s="301"/>
      <c r="V20" s="301"/>
      <c r="W20" s="301"/>
      <c r="X20" s="301"/>
      <c r="Y20" s="301"/>
      <c r="Z20" s="18"/>
      <c r="AA20" s="301"/>
      <c r="AB20" s="301"/>
      <c r="AC20" s="301"/>
      <c r="AD20" s="301"/>
      <c r="AE20" s="301"/>
      <c r="AF20" s="301"/>
      <c r="AG20" s="301"/>
      <c r="AH20" s="13"/>
      <c r="AI20" s="708" t="s">
        <v>178</v>
      </c>
      <c r="AJ20" s="708"/>
      <c r="AK20" s="708"/>
      <c r="AL20" s="708"/>
      <c r="AM20" s="708"/>
      <c r="AN20" s="708"/>
      <c r="AO20" s="708"/>
      <c r="AP20" s="708"/>
      <c r="AQ20" s="708"/>
      <c r="AR20" s="708"/>
      <c r="AS20" s="708"/>
      <c r="AT20" s="708"/>
      <c r="AU20" s="708"/>
      <c r="AV20" s="708"/>
      <c r="AW20" s="708"/>
      <c r="AX20" s="708"/>
      <c r="AZ20" s="146"/>
      <c r="BA20" s="149"/>
      <c r="BB20" s="148"/>
      <c r="BC20" s="148"/>
      <c r="BD20" s="148"/>
      <c r="BE20" s="148"/>
      <c r="BF20" s="148"/>
      <c r="BG20" s="148"/>
      <c r="BH20" s="151"/>
      <c r="BI20" s="148"/>
      <c r="BJ20" s="148"/>
      <c r="BK20" s="148"/>
      <c r="BL20" s="148"/>
      <c r="BM20" s="13"/>
      <c r="BN20" s="13"/>
      <c r="BO20" s="13"/>
      <c r="BP20" s="13"/>
    </row>
    <row r="21" spans="1:68" ht="15" customHeight="1">
      <c r="A21" s="11">
        <v>3</v>
      </c>
      <c r="B21" s="692">
        <f>B9</f>
        <v>0</v>
      </c>
      <c r="C21" s="692"/>
      <c r="D21" s="692"/>
      <c r="E21" s="300" t="s">
        <v>10</v>
      </c>
      <c r="F21" s="692">
        <f>B10</f>
        <v>0</v>
      </c>
      <c r="G21" s="692"/>
      <c r="H21" s="692"/>
      <c r="I21" s="12">
        <v>4</v>
      </c>
      <c r="J21" s="694"/>
      <c r="K21" s="300" t="s">
        <v>10</v>
      </c>
      <c r="L21" s="696"/>
      <c r="M21" s="694"/>
      <c r="N21" s="300" t="s">
        <v>10</v>
      </c>
      <c r="O21" s="696"/>
      <c r="P21" s="300"/>
      <c r="Q21" s="13"/>
      <c r="R21" s="18"/>
      <c r="S21" s="301"/>
      <c r="T21" s="301"/>
      <c r="U21" s="301"/>
      <c r="V21" s="301"/>
      <c r="W21" s="301"/>
      <c r="X21" s="301"/>
      <c r="Y21" s="301"/>
      <c r="Z21" s="18"/>
      <c r="AA21" s="301"/>
      <c r="AB21" s="301"/>
      <c r="AC21" s="301"/>
      <c r="AD21" s="301"/>
      <c r="AE21" s="301"/>
      <c r="AF21" s="301"/>
      <c r="AG21" s="301"/>
      <c r="AH21" s="13"/>
      <c r="AI21" s="708"/>
      <c r="AJ21" s="708"/>
      <c r="AK21" s="708"/>
      <c r="AL21" s="708"/>
      <c r="AM21" s="708"/>
      <c r="AN21" s="708"/>
      <c r="AO21" s="708"/>
      <c r="AP21" s="708"/>
      <c r="AQ21" s="708"/>
      <c r="AR21" s="708"/>
      <c r="AS21" s="708"/>
      <c r="AT21" s="708"/>
      <c r="AU21" s="708"/>
      <c r="AV21" s="708"/>
      <c r="AW21" s="708"/>
      <c r="AX21" s="708"/>
      <c r="AZ21" s="146"/>
      <c r="BA21" s="149">
        <f>IF($F21=$AJ$25,IF($B21=$AJ$28,J21,0),0)</f>
        <v>0</v>
      </c>
      <c r="BB21" s="148">
        <f>IF($B21=$AJ$25,IF($F21=$AJ$28,J21,0),0)</f>
        <v>0</v>
      </c>
      <c r="BC21" s="148">
        <f>IF($F21=$AJ$25,IF($B21=$AJ$28,L21,0),0)</f>
        <v>0</v>
      </c>
      <c r="BD21" s="148">
        <f>IF($B21=$AJ$25,IF($F21=$AJ$28,L21,0),0)</f>
        <v>0</v>
      </c>
      <c r="BE21" s="148">
        <f>IF($F21=$AJ$25,IF($B21=$AJ$28,M21,0),0)</f>
        <v>0</v>
      </c>
      <c r="BF21" s="148">
        <f>IF($B21=$AJ$25,IF($F21=$AJ$28,M21,0),0)</f>
        <v>0</v>
      </c>
      <c r="BG21" s="148">
        <f>IF($F21=$AJ$25,IF($B21=$AJ$28,O21,0),0)</f>
        <v>0</v>
      </c>
      <c r="BH21" s="151">
        <f>IF($B21=$AJ$25,IF($F21=$AJ$28,O21,0),0)</f>
        <v>0</v>
      </c>
      <c r="BI21" s="148"/>
      <c r="BJ21" s="148"/>
      <c r="BK21" s="148"/>
      <c r="BL21" s="148"/>
      <c r="BM21" s="13"/>
      <c r="BN21" s="13"/>
      <c r="BO21" s="13"/>
      <c r="BP21" s="13"/>
    </row>
    <row r="22" spans="1:68" ht="15" customHeight="1">
      <c r="A22" s="14"/>
      <c r="B22" s="693"/>
      <c r="C22" s="693"/>
      <c r="D22" s="693"/>
      <c r="E22" s="299"/>
      <c r="F22" s="693"/>
      <c r="G22" s="693"/>
      <c r="H22" s="693"/>
      <c r="I22" s="15" t="s">
        <v>127</v>
      </c>
      <c r="J22" s="695"/>
      <c r="K22" s="299"/>
      <c r="L22" s="697"/>
      <c r="M22" s="695"/>
      <c r="N22" s="299"/>
      <c r="O22" s="697"/>
      <c r="P22" s="299"/>
      <c r="Q22" s="13"/>
      <c r="R22" s="18"/>
      <c r="S22" s="301"/>
      <c r="T22" s="301"/>
      <c r="U22" s="301"/>
      <c r="V22" s="301"/>
      <c r="W22" s="301"/>
      <c r="X22" s="301"/>
      <c r="Y22" s="301"/>
      <c r="Z22" s="18"/>
      <c r="AA22" s="301"/>
      <c r="AB22" s="301"/>
      <c r="AC22" s="301"/>
      <c r="AD22" s="301"/>
      <c r="AE22" s="301"/>
      <c r="AF22" s="301"/>
      <c r="AG22" s="301"/>
      <c r="AH22" s="13"/>
      <c r="AI22" s="709"/>
      <c r="AJ22" s="709"/>
      <c r="AK22" s="709"/>
      <c r="AL22" s="709"/>
      <c r="AM22" s="709"/>
      <c r="AN22" s="709"/>
      <c r="AO22" s="709"/>
      <c r="AP22" s="709"/>
      <c r="AQ22" s="709"/>
      <c r="AR22" s="709"/>
      <c r="AS22" s="709"/>
      <c r="AT22" s="709"/>
      <c r="AU22" s="709"/>
      <c r="AV22" s="709"/>
      <c r="AW22" s="709"/>
      <c r="AX22" s="709"/>
      <c r="AZ22" s="146"/>
      <c r="BA22" s="149"/>
      <c r="BB22" s="148"/>
      <c r="BC22" s="148"/>
      <c r="BD22" s="148"/>
      <c r="BE22" s="148"/>
      <c r="BF22" s="148"/>
      <c r="BG22" s="148"/>
      <c r="BH22" s="151"/>
      <c r="BI22" s="148"/>
      <c r="BJ22" s="148"/>
      <c r="BK22" s="148"/>
      <c r="BL22" s="148"/>
      <c r="BM22" s="13"/>
      <c r="BN22" s="13"/>
      <c r="BO22" s="13"/>
      <c r="BP22" s="13"/>
    </row>
    <row r="23" spans="1:68" ht="15" customHeight="1">
      <c r="A23" s="11">
        <v>1</v>
      </c>
      <c r="B23" s="692">
        <f>B7</f>
        <v>0</v>
      </c>
      <c r="C23" s="692"/>
      <c r="D23" s="692"/>
      <c r="E23" s="300" t="s">
        <v>10</v>
      </c>
      <c r="F23" s="692">
        <f>B8</f>
        <v>0</v>
      </c>
      <c r="G23" s="692"/>
      <c r="H23" s="692"/>
      <c r="I23" s="12">
        <v>2</v>
      </c>
      <c r="J23" s="694"/>
      <c r="K23" s="300" t="s">
        <v>10</v>
      </c>
      <c r="L23" s="696"/>
      <c r="M23" s="694"/>
      <c r="N23" s="300" t="s">
        <v>10</v>
      </c>
      <c r="O23" s="696"/>
      <c r="P23" s="300"/>
      <c r="Q23" s="13"/>
      <c r="R23" s="18"/>
      <c r="S23" s="301"/>
      <c r="T23" s="301"/>
      <c r="U23" s="301"/>
      <c r="V23" s="301"/>
      <c r="W23" s="301"/>
      <c r="X23" s="301"/>
      <c r="Y23" s="301"/>
      <c r="Z23" s="18"/>
      <c r="AA23" s="301"/>
      <c r="AB23" s="301"/>
      <c r="AC23" s="301"/>
      <c r="AD23" s="301"/>
      <c r="AE23" s="301"/>
      <c r="AF23" s="301"/>
      <c r="AG23" s="301"/>
      <c r="AH23" s="13"/>
      <c r="AI23" s="710" t="s">
        <v>51</v>
      </c>
      <c r="AJ23" s="698" t="s">
        <v>14</v>
      </c>
      <c r="AK23" s="698"/>
      <c r="AL23" s="698"/>
      <c r="AM23" s="698"/>
      <c r="AN23" s="698"/>
      <c r="AO23" s="698"/>
      <c r="AP23" s="698"/>
      <c r="AQ23" s="710" t="s">
        <v>52</v>
      </c>
      <c r="AR23" s="699" t="s">
        <v>6</v>
      </c>
      <c r="AS23" s="699"/>
      <c r="AT23" s="699"/>
      <c r="AU23" s="699" t="s">
        <v>7</v>
      </c>
      <c r="AV23" s="699"/>
      <c r="AW23" s="699"/>
      <c r="AX23" s="701"/>
      <c r="AZ23" s="146"/>
      <c r="BA23" s="149">
        <f>IF($F23=$AJ$25,IF($B23=$AJ$28,J23,0),0)</f>
        <v>0</v>
      </c>
      <c r="BB23" s="148">
        <f>IF($B23=$AJ$25,IF($F23=$AJ$28,J23,0),0)</f>
        <v>0</v>
      </c>
      <c r="BC23" s="148">
        <f>IF($F23=$AJ$25,IF($B23=$AJ$28,L23,0),0)</f>
        <v>0</v>
      </c>
      <c r="BD23" s="148">
        <f>IF($B23=$AJ$25,IF($F23=$AJ$28,L23,0),0)</f>
        <v>0</v>
      </c>
      <c r="BE23" s="148">
        <f>IF($F23=$AJ$25,IF($B23=$AJ$28,M23,0),0)</f>
        <v>0</v>
      </c>
      <c r="BF23" s="148">
        <f>IF($B23=$AJ$25,IF($F23=$AJ$28,M23,0),0)</f>
        <v>0</v>
      </c>
      <c r="BG23" s="148">
        <f>IF($F23=$AJ$25,IF($B23=$AJ$28,O23,0),0)</f>
        <v>0</v>
      </c>
      <c r="BH23" s="151">
        <f>IF($B23=$AJ$25,IF($F23=$AJ$28,O23,0),0)</f>
        <v>0</v>
      </c>
      <c r="BI23" s="148"/>
      <c r="BJ23" s="148"/>
      <c r="BK23" s="148"/>
      <c r="BL23" s="148"/>
      <c r="BM23" s="13"/>
      <c r="BN23" s="13"/>
      <c r="BO23" s="13"/>
      <c r="BP23" s="13"/>
    </row>
    <row r="24" spans="1:68" ht="15" customHeight="1">
      <c r="A24" s="14"/>
      <c r="B24" s="693"/>
      <c r="C24" s="693"/>
      <c r="D24" s="693"/>
      <c r="E24" s="299"/>
      <c r="F24" s="693"/>
      <c r="G24" s="693"/>
      <c r="H24" s="693"/>
      <c r="I24" s="15" t="s">
        <v>145</v>
      </c>
      <c r="J24" s="695"/>
      <c r="K24" s="299"/>
      <c r="L24" s="697"/>
      <c r="M24" s="695"/>
      <c r="N24" s="299"/>
      <c r="O24" s="697"/>
      <c r="P24" s="299"/>
      <c r="Q24" s="13"/>
      <c r="R24" s="18"/>
      <c r="S24" s="301"/>
      <c r="T24" s="301"/>
      <c r="U24" s="301"/>
      <c r="V24" s="301"/>
      <c r="W24" s="301"/>
      <c r="X24" s="301"/>
      <c r="Y24" s="301"/>
      <c r="Z24" s="18"/>
      <c r="AA24" s="301"/>
      <c r="AB24" s="301"/>
      <c r="AC24" s="301"/>
      <c r="AD24" s="301"/>
      <c r="AE24" s="301"/>
      <c r="AF24" s="301"/>
      <c r="AG24" s="301"/>
      <c r="AH24" s="13"/>
      <c r="AI24" s="710"/>
      <c r="AJ24" s="698"/>
      <c r="AK24" s="698"/>
      <c r="AL24" s="698"/>
      <c r="AM24" s="698"/>
      <c r="AN24" s="698"/>
      <c r="AO24" s="698"/>
      <c r="AP24" s="698"/>
      <c r="AQ24" s="710"/>
      <c r="AR24" s="699"/>
      <c r="AS24" s="699"/>
      <c r="AT24" s="699"/>
      <c r="AU24" s="699"/>
      <c r="AV24" s="699"/>
      <c r="AW24" s="699"/>
      <c r="AX24" s="701"/>
      <c r="AZ24" s="146"/>
      <c r="BA24" s="149"/>
      <c r="BB24" s="148"/>
      <c r="BC24" s="148"/>
      <c r="BD24" s="148"/>
      <c r="BE24" s="148"/>
      <c r="BF24" s="148"/>
      <c r="BG24" s="148"/>
      <c r="BH24" s="151"/>
      <c r="BI24" s="147"/>
      <c r="BJ24" s="147"/>
      <c r="BK24" s="147"/>
      <c r="BL24" s="147"/>
      <c r="BM24" s="10"/>
      <c r="BN24" s="10"/>
      <c r="BO24" s="10"/>
      <c r="BP24" s="10"/>
    </row>
    <row r="25" spans="1:68" ht="30" customHeight="1">
      <c r="A25" s="706"/>
      <c r="B25" s="706"/>
      <c r="C25" s="706"/>
      <c r="D25" s="706"/>
      <c r="E25" s="706"/>
      <c r="F25" s="706"/>
      <c r="G25" s="706"/>
      <c r="H25" s="706"/>
      <c r="I25" s="706"/>
      <c r="J25" s="706"/>
      <c r="K25" s="706"/>
      <c r="L25" s="706"/>
      <c r="M25" s="706"/>
      <c r="N25" s="706"/>
      <c r="O25" s="706"/>
      <c r="P25" s="706"/>
      <c r="Q25" s="707"/>
      <c r="R25" s="707"/>
      <c r="S25" s="707"/>
      <c r="T25" s="707"/>
      <c r="U25" s="707"/>
      <c r="V25" s="707"/>
      <c r="W25" s="707"/>
      <c r="X25" s="707"/>
      <c r="Y25" s="707"/>
      <c r="Z25" s="707"/>
      <c r="AA25" s="707"/>
      <c r="AB25" s="707"/>
      <c r="AC25" s="707"/>
      <c r="AD25" s="707"/>
      <c r="AE25" s="707"/>
      <c r="AF25" s="707"/>
      <c r="AG25" s="707"/>
      <c r="AH25" s="169"/>
      <c r="AI25" s="270">
        <v>1</v>
      </c>
      <c r="AJ25" s="686">
        <f>IF(I7=3,B7,IF(I8=3,B8,IF(I9=3,B9,B10)))</f>
        <v>0</v>
      </c>
      <c r="AK25" s="300"/>
      <c r="AL25" s="300"/>
      <c r="AM25" s="300"/>
      <c r="AN25" s="300"/>
      <c r="AO25" s="300"/>
      <c r="AP25" s="19" t="s">
        <v>37</v>
      </c>
      <c r="AQ25" s="266">
        <f>RANK(AX25,$AX$25:$AX$28)</f>
        <v>1</v>
      </c>
      <c r="AR25" s="34">
        <f>AR31+AR34+BC25+BB25</f>
        <v>0</v>
      </c>
      <c r="AS25" s="157" t="s">
        <v>10</v>
      </c>
      <c r="AT25" s="265">
        <f>BA25+BD25+AT31+AT34</f>
        <v>0</v>
      </c>
      <c r="AU25" s="34">
        <f>AU31+AU34+BG25+BF25</f>
        <v>0</v>
      </c>
      <c r="AV25" s="157" t="s">
        <v>10</v>
      </c>
      <c r="AW25" s="265">
        <f>BE25+BH25+AW31+AW34</f>
        <v>0</v>
      </c>
      <c r="AX25" s="167">
        <f>(AR25-AT25)*10000000+AR25*1000000+(AU25-AW25)*1000+AU25</f>
        <v>0</v>
      </c>
      <c r="AZ25" s="146"/>
      <c r="BA25" s="152">
        <f aca="true" t="shared" si="0" ref="BA25:BH25">SUM(BA13:BA23)</f>
        <v>0</v>
      </c>
      <c r="BB25" s="153">
        <f t="shared" si="0"/>
        <v>0</v>
      </c>
      <c r="BC25" s="153">
        <f t="shared" si="0"/>
        <v>0</v>
      </c>
      <c r="BD25" s="153">
        <f t="shared" si="0"/>
        <v>0</v>
      </c>
      <c r="BE25" s="154">
        <f t="shared" si="0"/>
        <v>0</v>
      </c>
      <c r="BF25" s="154">
        <f t="shared" si="0"/>
        <v>0</v>
      </c>
      <c r="BG25" s="154">
        <f t="shared" si="0"/>
        <v>0</v>
      </c>
      <c r="BH25" s="155">
        <f t="shared" si="0"/>
        <v>0</v>
      </c>
      <c r="BI25" s="147"/>
      <c r="BJ25" s="147"/>
      <c r="BK25" s="147"/>
      <c r="BL25" s="147"/>
      <c r="BM25" s="10"/>
      <c r="BN25" s="10"/>
      <c r="BO25" s="10"/>
      <c r="BP25" s="10"/>
    </row>
    <row r="26" spans="35:68" ht="30" customHeight="1">
      <c r="AI26" s="270">
        <v>2</v>
      </c>
      <c r="AJ26" s="686">
        <f>IF(Z7=3,S7,IF(Z8=3,S8,IF(Z9=3,S9,S10)))</f>
        <v>0</v>
      </c>
      <c r="AK26" s="300"/>
      <c r="AL26" s="300"/>
      <c r="AM26" s="300"/>
      <c r="AN26" s="300"/>
      <c r="AO26" s="300"/>
      <c r="AP26" s="19" t="s">
        <v>36</v>
      </c>
      <c r="AQ26" s="266">
        <f>RANK(AX26,$AX$25:$AX$28)</f>
        <v>1</v>
      </c>
      <c r="AR26" s="34">
        <f>AT31+AR36+AR38</f>
        <v>0</v>
      </c>
      <c r="AS26" s="157" t="s">
        <v>10</v>
      </c>
      <c r="AT26" s="265">
        <f>AR31+AT36</f>
        <v>0</v>
      </c>
      <c r="AU26" s="34">
        <f>AW31+AU36+AU38</f>
        <v>0</v>
      </c>
      <c r="AV26" s="157" t="s">
        <v>10</v>
      </c>
      <c r="AW26" s="265">
        <f>AU31+AW36+AW38</f>
        <v>0</v>
      </c>
      <c r="AX26" s="167">
        <f>(AR26-AT26)*10000000+AR26*1000000+(AU26-AW26)*1000+AU26</f>
        <v>0</v>
      </c>
      <c r="AZ26" s="146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0"/>
      <c r="BN26" s="10"/>
      <c r="BO26" s="10"/>
      <c r="BP26" s="10"/>
    </row>
    <row r="27" spans="1:60" ht="30" customHeight="1">
      <c r="A27" s="691" t="s">
        <v>55</v>
      </c>
      <c r="B27" s="691"/>
      <c r="C27" s="691"/>
      <c r="D27" s="691"/>
      <c r="E27" s="691"/>
      <c r="F27" s="691"/>
      <c r="G27" s="691"/>
      <c r="H27" s="691"/>
      <c r="I27" s="691"/>
      <c r="J27" s="691"/>
      <c r="K27" s="691"/>
      <c r="L27" s="691"/>
      <c r="M27" s="691"/>
      <c r="N27" s="691"/>
      <c r="O27" s="691"/>
      <c r="P27" s="691"/>
      <c r="Q27" s="691"/>
      <c r="R27" s="691"/>
      <c r="S27" s="691"/>
      <c r="T27" s="691"/>
      <c r="U27" s="691"/>
      <c r="V27" s="691"/>
      <c r="W27" s="691"/>
      <c r="X27" s="691"/>
      <c r="Y27" s="691"/>
      <c r="Z27" s="691"/>
      <c r="AA27" s="691"/>
      <c r="AB27" s="691"/>
      <c r="AC27" s="691"/>
      <c r="AD27" s="691"/>
      <c r="AE27" s="691"/>
      <c r="AF27" s="691"/>
      <c r="AG27" s="705"/>
      <c r="AH27" s="170"/>
      <c r="AI27" s="270">
        <v>3</v>
      </c>
      <c r="AJ27" s="686">
        <f>IF(AQ7=3,AJ7,IF(AQ8=3,AJ8,AJ9))</f>
        <v>0</v>
      </c>
      <c r="AK27" s="300"/>
      <c r="AL27" s="300"/>
      <c r="AM27" s="300"/>
      <c r="AN27" s="300"/>
      <c r="AO27" s="300"/>
      <c r="AP27" s="19" t="s">
        <v>47</v>
      </c>
      <c r="AQ27" s="266">
        <f>RANK(AX27,$AX$25:$AX$28)</f>
        <v>1</v>
      </c>
      <c r="AR27" s="34">
        <f>AR$32+AT$34+AT$38</f>
        <v>0</v>
      </c>
      <c r="AS27" s="157" t="s">
        <v>10</v>
      </c>
      <c r="AT27" s="265">
        <f>AT$32+AR$34+AR$38</f>
        <v>0</v>
      </c>
      <c r="AU27" s="34">
        <f>AU$32+AW$34+AW$38</f>
        <v>0</v>
      </c>
      <c r="AV27" s="157" t="s">
        <v>10</v>
      </c>
      <c r="AW27" s="265">
        <f>AW$32+AU$34+AU$38</f>
        <v>0</v>
      </c>
      <c r="AX27" s="167">
        <f>(AR27-AT27)*10000000+AR27*1000000+(AU27-AW27)*1000+AU27</f>
        <v>0</v>
      </c>
      <c r="BA27" s="10"/>
      <c r="BB27" s="10"/>
      <c r="BC27" s="10"/>
      <c r="BD27" s="10"/>
      <c r="BE27" s="10"/>
      <c r="BF27" s="10"/>
      <c r="BG27" s="10"/>
      <c r="BH27" s="10"/>
    </row>
    <row r="28" spans="1:50" ht="27" customHeight="1">
      <c r="A28" s="271" t="s">
        <v>51</v>
      </c>
      <c r="B28" s="698" t="s">
        <v>12</v>
      </c>
      <c r="C28" s="698"/>
      <c r="D28" s="698"/>
      <c r="E28" s="698"/>
      <c r="F28" s="698"/>
      <c r="G28" s="698"/>
      <c r="H28" s="698"/>
      <c r="I28" s="269" t="s">
        <v>52</v>
      </c>
      <c r="J28" s="702" t="s">
        <v>6</v>
      </c>
      <c r="K28" s="703"/>
      <c r="L28" s="704"/>
      <c r="M28" s="702" t="s">
        <v>7</v>
      </c>
      <c r="N28" s="703"/>
      <c r="O28" s="704"/>
      <c r="P28" s="163"/>
      <c r="Q28" s="163"/>
      <c r="R28" s="269" t="s">
        <v>51</v>
      </c>
      <c r="S28" s="698" t="s">
        <v>13</v>
      </c>
      <c r="T28" s="698"/>
      <c r="U28" s="698"/>
      <c r="V28" s="698"/>
      <c r="W28" s="698"/>
      <c r="X28" s="698"/>
      <c r="Y28" s="698"/>
      <c r="Z28" s="269" t="s">
        <v>52</v>
      </c>
      <c r="AA28" s="699" t="s">
        <v>6</v>
      </c>
      <c r="AB28" s="699"/>
      <c r="AC28" s="699"/>
      <c r="AD28" s="699" t="s">
        <v>7</v>
      </c>
      <c r="AE28" s="699"/>
      <c r="AF28" s="699"/>
      <c r="AG28" s="171"/>
      <c r="AH28" s="171"/>
      <c r="AI28" s="270">
        <v>4</v>
      </c>
      <c r="AJ28" s="686">
        <f>IF(I7=4,B7,IF(I8=4,B8,IF(I9=4,B9,B10)))</f>
        <v>0</v>
      </c>
      <c r="AK28" s="300"/>
      <c r="AL28" s="300"/>
      <c r="AM28" s="300"/>
      <c r="AN28" s="300"/>
      <c r="AO28" s="300"/>
      <c r="AP28" s="19" t="s">
        <v>56</v>
      </c>
      <c r="AQ28" s="266">
        <f>RANK(AX28,$AX$25:$AX$28)</f>
        <v>1</v>
      </c>
      <c r="AR28" s="34">
        <f>BD25+BA25+AT32+AT36</f>
        <v>0</v>
      </c>
      <c r="AS28" s="157" t="s">
        <v>10</v>
      </c>
      <c r="AT28" s="265">
        <f>BB25+BC25+AR32+AR36</f>
        <v>0</v>
      </c>
      <c r="AU28" s="34">
        <f>BE25+BH25+AW32+AW36</f>
        <v>0</v>
      </c>
      <c r="AV28" s="157" t="s">
        <v>10</v>
      </c>
      <c r="AW28" s="265">
        <f>BF25+BG25+AU32+AU36</f>
        <v>0</v>
      </c>
      <c r="AX28" s="167">
        <f>(AR28-AT28)*10000000+AR28*1000000+(AU28-AW28)*1000+AU28</f>
        <v>0</v>
      </c>
    </row>
    <row r="29" spans="1:50" ht="30" customHeight="1">
      <c r="A29" s="267">
        <v>1</v>
      </c>
      <c r="B29" s="686">
        <f>IF(I$7=1,B$7,IF(I$8=1,B$8,IF(I$9=1,B$9,B$10)))</f>
        <v>0</v>
      </c>
      <c r="C29" s="300"/>
      <c r="D29" s="300"/>
      <c r="E29" s="300"/>
      <c r="F29" s="300"/>
      <c r="G29" s="300"/>
      <c r="H29" s="21" t="s">
        <v>15</v>
      </c>
      <c r="I29" s="266">
        <f>RANK(P29,P$29:P$31)</f>
        <v>1</v>
      </c>
      <c r="J29" s="34">
        <f>J$34+J$38</f>
        <v>0</v>
      </c>
      <c r="K29" s="157" t="s">
        <v>10</v>
      </c>
      <c r="L29" s="265">
        <f>L$34+L$38</f>
        <v>0</v>
      </c>
      <c r="M29" s="34">
        <f>M$34+M$38</f>
        <v>0</v>
      </c>
      <c r="N29" s="157" t="s">
        <v>10</v>
      </c>
      <c r="O29" s="265">
        <f>O$34+O$38</f>
        <v>0</v>
      </c>
      <c r="P29" s="167">
        <f>(J29-L29)*10000000+J29*1000000+(M29-O29)*1000+M29</f>
        <v>0</v>
      </c>
      <c r="Q29" s="16"/>
      <c r="R29" s="267">
        <v>1</v>
      </c>
      <c r="S29" s="686">
        <f>IF(Z$7=1,S$7,IF(Z$8=1,S$8,IF(Z$9=1,S$9,S$10)))</f>
        <v>0</v>
      </c>
      <c r="T29" s="300"/>
      <c r="U29" s="300"/>
      <c r="V29" s="300"/>
      <c r="W29" s="300"/>
      <c r="X29" s="300"/>
      <c r="Y29" s="21" t="s">
        <v>18</v>
      </c>
      <c r="Z29" s="266">
        <f>RANK(AG29,AG$29:AG$31)</f>
        <v>1</v>
      </c>
      <c r="AA29" s="34">
        <f>AA$34+AA$38</f>
        <v>0</v>
      </c>
      <c r="AB29" s="157" t="s">
        <v>10</v>
      </c>
      <c r="AC29" s="265">
        <f>AC$34+AC$38</f>
        <v>0</v>
      </c>
      <c r="AD29" s="34">
        <f>AD$34+AD$38</f>
        <v>0</v>
      </c>
      <c r="AE29" s="157" t="s">
        <v>10</v>
      </c>
      <c r="AF29" s="265">
        <f>AF$34+AF$38</f>
        <v>0</v>
      </c>
      <c r="AG29" s="167">
        <f>(AA29-AC29)*10000000+AA29*1000000+(AD29-AF29)*1000+AD29</f>
        <v>0</v>
      </c>
      <c r="AH29" s="167"/>
      <c r="AI29" s="699" t="s">
        <v>11</v>
      </c>
      <c r="AJ29" s="699"/>
      <c r="AK29" s="699"/>
      <c r="AL29" s="699"/>
      <c r="AM29" s="699"/>
      <c r="AN29" s="699"/>
      <c r="AO29" s="699"/>
      <c r="AP29" s="699"/>
      <c r="AQ29" s="699"/>
      <c r="AR29" s="699" t="s">
        <v>6</v>
      </c>
      <c r="AS29" s="699"/>
      <c r="AT29" s="699"/>
      <c r="AU29" s="699" t="s">
        <v>7</v>
      </c>
      <c r="AV29" s="699"/>
      <c r="AW29" s="699"/>
      <c r="AX29" s="268"/>
    </row>
    <row r="30" spans="1:50" ht="30" customHeight="1">
      <c r="A30" s="267">
        <v>2</v>
      </c>
      <c r="B30" s="686">
        <f>IF(Z7=2,S7,IF(Z8=2,S8,IF(Z9=2,S9,S10)))</f>
        <v>0</v>
      </c>
      <c r="C30" s="300"/>
      <c r="D30" s="300"/>
      <c r="E30" s="300"/>
      <c r="F30" s="300"/>
      <c r="G30" s="300"/>
      <c r="H30" s="21" t="s">
        <v>17</v>
      </c>
      <c r="I30" s="266">
        <f>RANK(P30,P$29:P$31)</f>
        <v>1</v>
      </c>
      <c r="J30" s="34">
        <f>J$36+L$38</f>
        <v>0</v>
      </c>
      <c r="K30" s="157" t="s">
        <v>10</v>
      </c>
      <c r="L30" s="265">
        <f>L$36+J$38</f>
        <v>0</v>
      </c>
      <c r="M30" s="34">
        <f>M$36+O$38</f>
        <v>0</v>
      </c>
      <c r="N30" s="157" t="s">
        <v>10</v>
      </c>
      <c r="O30" s="265">
        <f>O$36+M$38</f>
        <v>0</v>
      </c>
      <c r="P30" s="167">
        <f>(J30-L30)*10000000+J30*1000000+(M30-O30)*1000+M30</f>
        <v>0</v>
      </c>
      <c r="Q30" s="16"/>
      <c r="R30" s="267">
        <v>2</v>
      </c>
      <c r="S30" s="686">
        <f>IF(AQ7=1,AJ7,IF(AQ8=1,AJ8,AJ9))</f>
        <v>0</v>
      </c>
      <c r="T30" s="300"/>
      <c r="U30" s="300"/>
      <c r="V30" s="300"/>
      <c r="W30" s="300"/>
      <c r="X30" s="300"/>
      <c r="Y30" s="21" t="s">
        <v>19</v>
      </c>
      <c r="Z30" s="266">
        <f>RANK(AG30,AG$29:AG$31)</f>
        <v>1</v>
      </c>
      <c r="AA30" s="34">
        <f>AA$36+AC$38</f>
        <v>0</v>
      </c>
      <c r="AB30" s="157" t="s">
        <v>10</v>
      </c>
      <c r="AC30" s="265">
        <f>AC$36+AA$38</f>
        <v>0</v>
      </c>
      <c r="AD30" s="34">
        <f>AD$36+AF$38</f>
        <v>0</v>
      </c>
      <c r="AE30" s="157" t="s">
        <v>10</v>
      </c>
      <c r="AF30" s="265">
        <f>AF$36+AD$38</f>
        <v>0</v>
      </c>
      <c r="AG30" s="167">
        <f>(AA30-AC30)*10000000+AA30*1000000+(AD30-AF30)*1000+AD30</f>
        <v>0</v>
      </c>
      <c r="AH30" s="16"/>
      <c r="AI30" s="275">
        <v>1</v>
      </c>
      <c r="AJ30" s="692">
        <f>AJ25</f>
        <v>0</v>
      </c>
      <c r="AK30" s="692"/>
      <c r="AL30" s="692"/>
      <c r="AM30" s="157" t="s">
        <v>10</v>
      </c>
      <c r="AN30" s="692">
        <f>AJ28</f>
        <v>0</v>
      </c>
      <c r="AO30" s="692"/>
      <c r="AP30" s="692"/>
      <c r="AQ30" s="276">
        <v>4</v>
      </c>
      <c r="AR30" s="34">
        <f>BB25+BC25</f>
        <v>0</v>
      </c>
      <c r="AS30" s="157" t="s">
        <v>10</v>
      </c>
      <c r="AT30" s="265">
        <f>BA25+BD25</f>
        <v>0</v>
      </c>
      <c r="AU30" s="34">
        <f>BF25+BG25</f>
        <v>0</v>
      </c>
      <c r="AV30" s="157" t="s">
        <v>10</v>
      </c>
      <c r="AW30" s="265">
        <f>BE25+BH25</f>
        <v>0</v>
      </c>
      <c r="AX30" s="262"/>
    </row>
    <row r="31" spans="1:50" ht="30" customHeight="1">
      <c r="A31" s="267">
        <v>3</v>
      </c>
      <c r="B31" s="686">
        <f>IF(AQ7=2,AJ7,IF(AQ8=2,AJ8,AJ9))</f>
        <v>0</v>
      </c>
      <c r="C31" s="300"/>
      <c r="D31" s="300"/>
      <c r="E31" s="300"/>
      <c r="F31" s="300"/>
      <c r="G31" s="300"/>
      <c r="H31" s="21" t="s">
        <v>20</v>
      </c>
      <c r="I31" s="266">
        <f>RANK(P31,P$29:P$31)</f>
        <v>1</v>
      </c>
      <c r="J31" s="34">
        <f>L$34+L$36</f>
        <v>0</v>
      </c>
      <c r="K31" s="157" t="s">
        <v>10</v>
      </c>
      <c r="L31" s="265">
        <f>J$34+J$36</f>
        <v>0</v>
      </c>
      <c r="M31" s="34">
        <f>O$34+O$36</f>
        <v>0</v>
      </c>
      <c r="N31" s="157" t="s">
        <v>10</v>
      </c>
      <c r="O31" s="265">
        <f>M$34+M$36</f>
        <v>0</v>
      </c>
      <c r="P31" s="167">
        <f>(J31-L31)*10000000+J31*1000000+(M31-O31)*1000+M31</f>
        <v>0</v>
      </c>
      <c r="Q31" s="16"/>
      <c r="R31" s="267">
        <v>3</v>
      </c>
      <c r="S31" s="686">
        <f>IF(I$7=2,B$7,IF(I$8=2,B$8,IF(I$9=2,B$9,B$10)))</f>
        <v>0</v>
      </c>
      <c r="T31" s="300"/>
      <c r="U31" s="300"/>
      <c r="V31" s="300"/>
      <c r="W31" s="300"/>
      <c r="X31" s="300"/>
      <c r="Y31" s="21" t="s">
        <v>16</v>
      </c>
      <c r="Z31" s="266">
        <f>RANK(AG31,AG$29:AG$31)</f>
        <v>1</v>
      </c>
      <c r="AA31" s="34">
        <f>AC$34+AC$36</f>
        <v>0</v>
      </c>
      <c r="AB31" s="157" t="s">
        <v>10</v>
      </c>
      <c r="AC31" s="265">
        <f>AA$34+AA$36</f>
        <v>0</v>
      </c>
      <c r="AD31" s="34">
        <f>AF$34+AF$36</f>
        <v>0</v>
      </c>
      <c r="AE31" s="157" t="s">
        <v>10</v>
      </c>
      <c r="AF31" s="265">
        <f>AD$34+AD$36</f>
        <v>0</v>
      </c>
      <c r="AG31" s="167">
        <f>(AA31-AC31)*10000000+AA31*1000000+(AD31-AF31)*1000+AD31</f>
        <v>0</v>
      </c>
      <c r="AH31" s="16"/>
      <c r="AI31" s="275">
        <v>1</v>
      </c>
      <c r="AJ31" s="692">
        <f>AJ25</f>
        <v>0</v>
      </c>
      <c r="AK31" s="692"/>
      <c r="AL31" s="692"/>
      <c r="AM31" s="157" t="s">
        <v>10</v>
      </c>
      <c r="AN31" s="692">
        <f>AJ26</f>
        <v>0</v>
      </c>
      <c r="AO31" s="692"/>
      <c r="AP31" s="692"/>
      <c r="AQ31" s="274" t="s">
        <v>167</v>
      </c>
      <c r="AR31" s="263"/>
      <c r="AS31" s="157" t="s">
        <v>10</v>
      </c>
      <c r="AT31" s="264"/>
      <c r="AU31" s="263"/>
      <c r="AV31" s="157" t="s">
        <v>10</v>
      </c>
      <c r="AW31" s="264"/>
      <c r="AX31" s="262"/>
    </row>
    <row r="32" spans="1:50" ht="15" customHeight="1">
      <c r="A32" s="699" t="s">
        <v>11</v>
      </c>
      <c r="B32" s="699"/>
      <c r="C32" s="699"/>
      <c r="D32" s="699"/>
      <c r="E32" s="699"/>
      <c r="F32" s="699"/>
      <c r="G32" s="699"/>
      <c r="H32" s="699"/>
      <c r="I32" s="699"/>
      <c r="J32" s="699" t="s">
        <v>6</v>
      </c>
      <c r="K32" s="699"/>
      <c r="L32" s="699"/>
      <c r="M32" s="699" t="s">
        <v>7</v>
      </c>
      <c r="N32" s="699"/>
      <c r="O32" s="699"/>
      <c r="P32" s="699"/>
      <c r="Q32" s="159"/>
      <c r="R32" s="699" t="s">
        <v>11</v>
      </c>
      <c r="S32" s="699"/>
      <c r="T32" s="699"/>
      <c r="U32" s="699"/>
      <c r="V32" s="699"/>
      <c r="W32" s="699"/>
      <c r="X32" s="699"/>
      <c r="Y32" s="699"/>
      <c r="Z32" s="699"/>
      <c r="AA32" s="699" t="s">
        <v>6</v>
      </c>
      <c r="AB32" s="699"/>
      <c r="AC32" s="699"/>
      <c r="AD32" s="699" t="s">
        <v>7</v>
      </c>
      <c r="AE32" s="699"/>
      <c r="AF32" s="699"/>
      <c r="AG32" s="701"/>
      <c r="AH32" s="177"/>
      <c r="AI32" s="22">
        <v>3</v>
      </c>
      <c r="AJ32" s="692">
        <f>AJ27</f>
        <v>0</v>
      </c>
      <c r="AK32" s="692"/>
      <c r="AL32" s="692"/>
      <c r="AM32" s="300" t="s">
        <v>10</v>
      </c>
      <c r="AN32" s="692">
        <f>AJ28</f>
        <v>0</v>
      </c>
      <c r="AO32" s="692"/>
      <c r="AP32" s="692"/>
      <c r="AQ32" s="23">
        <v>4</v>
      </c>
      <c r="AR32" s="694"/>
      <c r="AS32" s="300" t="s">
        <v>10</v>
      </c>
      <c r="AT32" s="696"/>
      <c r="AU32" s="694"/>
      <c r="AV32" s="300" t="s">
        <v>10</v>
      </c>
      <c r="AW32" s="696"/>
      <c r="AX32" s="685"/>
    </row>
    <row r="33" spans="1:50" ht="15" customHeight="1">
      <c r="A33" s="699"/>
      <c r="B33" s="699"/>
      <c r="C33" s="699"/>
      <c r="D33" s="699"/>
      <c r="E33" s="699"/>
      <c r="F33" s="699"/>
      <c r="G33" s="699"/>
      <c r="H33" s="699"/>
      <c r="I33" s="699"/>
      <c r="J33" s="699"/>
      <c r="K33" s="699"/>
      <c r="L33" s="699"/>
      <c r="M33" s="699"/>
      <c r="N33" s="699"/>
      <c r="O33" s="699"/>
      <c r="P33" s="699"/>
      <c r="Q33" s="159"/>
      <c r="R33" s="699"/>
      <c r="S33" s="699"/>
      <c r="T33" s="699"/>
      <c r="U33" s="699"/>
      <c r="V33" s="699"/>
      <c r="W33" s="699"/>
      <c r="X33" s="699"/>
      <c r="Y33" s="699"/>
      <c r="Z33" s="699"/>
      <c r="AA33" s="699"/>
      <c r="AB33" s="699"/>
      <c r="AC33" s="699"/>
      <c r="AD33" s="699"/>
      <c r="AE33" s="699"/>
      <c r="AF33" s="699"/>
      <c r="AG33" s="701"/>
      <c r="AH33" s="178"/>
      <c r="AI33" s="24"/>
      <c r="AJ33" s="693"/>
      <c r="AK33" s="693"/>
      <c r="AL33" s="693"/>
      <c r="AM33" s="299"/>
      <c r="AN33" s="693"/>
      <c r="AO33" s="693"/>
      <c r="AP33" s="693"/>
      <c r="AQ33" s="25" t="s">
        <v>142</v>
      </c>
      <c r="AR33" s="695"/>
      <c r="AS33" s="299"/>
      <c r="AT33" s="697"/>
      <c r="AU33" s="695"/>
      <c r="AV33" s="299"/>
      <c r="AW33" s="697"/>
      <c r="AX33" s="685"/>
    </row>
    <row r="34" spans="1:50" ht="15" customHeight="1">
      <c r="A34" s="22">
        <v>1</v>
      </c>
      <c r="B34" s="692">
        <f>B29</f>
        <v>0</v>
      </c>
      <c r="C34" s="692"/>
      <c r="D34" s="692"/>
      <c r="E34" s="300" t="s">
        <v>21</v>
      </c>
      <c r="F34" s="692">
        <f>B31</f>
        <v>0</v>
      </c>
      <c r="G34" s="692"/>
      <c r="H34" s="692"/>
      <c r="I34" s="23">
        <v>3</v>
      </c>
      <c r="J34" s="694"/>
      <c r="K34" s="300" t="s">
        <v>10</v>
      </c>
      <c r="L34" s="696"/>
      <c r="M34" s="694"/>
      <c r="N34" s="300" t="s">
        <v>10</v>
      </c>
      <c r="O34" s="696"/>
      <c r="P34" s="300"/>
      <c r="Q34" s="157"/>
      <c r="R34" s="22">
        <v>1</v>
      </c>
      <c r="S34" s="692">
        <f>S29</f>
        <v>0</v>
      </c>
      <c r="T34" s="692"/>
      <c r="U34" s="692"/>
      <c r="V34" s="300" t="s">
        <v>21</v>
      </c>
      <c r="W34" s="692">
        <f>S31</f>
        <v>0</v>
      </c>
      <c r="X34" s="692"/>
      <c r="Y34" s="692"/>
      <c r="Z34" s="23">
        <v>3</v>
      </c>
      <c r="AA34" s="694"/>
      <c r="AB34" s="300" t="s">
        <v>10</v>
      </c>
      <c r="AC34" s="696"/>
      <c r="AD34" s="694"/>
      <c r="AE34" s="300" t="s">
        <v>10</v>
      </c>
      <c r="AF34" s="696"/>
      <c r="AG34" s="300"/>
      <c r="AH34" s="157"/>
      <c r="AI34" s="22">
        <v>1</v>
      </c>
      <c r="AJ34" s="692">
        <f>AJ25</f>
        <v>0</v>
      </c>
      <c r="AK34" s="692"/>
      <c r="AL34" s="692"/>
      <c r="AM34" s="300" t="s">
        <v>10</v>
      </c>
      <c r="AN34" s="692">
        <f>AJ27</f>
        <v>0</v>
      </c>
      <c r="AO34" s="692"/>
      <c r="AP34" s="692"/>
      <c r="AQ34" s="23">
        <v>3</v>
      </c>
      <c r="AR34" s="694"/>
      <c r="AS34" s="300" t="s">
        <v>10</v>
      </c>
      <c r="AT34" s="696"/>
      <c r="AU34" s="694"/>
      <c r="AV34" s="300" t="s">
        <v>10</v>
      </c>
      <c r="AW34" s="696"/>
      <c r="AX34" s="685"/>
    </row>
    <row r="35" spans="1:50" ht="15" customHeight="1">
      <c r="A35" s="24"/>
      <c r="B35" s="693"/>
      <c r="C35" s="693"/>
      <c r="D35" s="693"/>
      <c r="E35" s="299"/>
      <c r="F35" s="693"/>
      <c r="G35" s="693"/>
      <c r="H35" s="693"/>
      <c r="I35" s="25" t="s">
        <v>136</v>
      </c>
      <c r="J35" s="695"/>
      <c r="K35" s="299"/>
      <c r="L35" s="697"/>
      <c r="M35" s="695"/>
      <c r="N35" s="299"/>
      <c r="O35" s="697"/>
      <c r="P35" s="299"/>
      <c r="Q35" s="158"/>
      <c r="R35" s="24"/>
      <c r="S35" s="693"/>
      <c r="T35" s="693"/>
      <c r="U35" s="693"/>
      <c r="V35" s="299"/>
      <c r="W35" s="693"/>
      <c r="X35" s="693"/>
      <c r="Y35" s="693"/>
      <c r="Z35" s="25" t="s">
        <v>141</v>
      </c>
      <c r="AA35" s="695"/>
      <c r="AB35" s="299"/>
      <c r="AC35" s="697"/>
      <c r="AD35" s="695"/>
      <c r="AE35" s="299"/>
      <c r="AF35" s="697"/>
      <c r="AG35" s="299"/>
      <c r="AH35" s="158"/>
      <c r="AI35" s="24"/>
      <c r="AJ35" s="693"/>
      <c r="AK35" s="693"/>
      <c r="AL35" s="693"/>
      <c r="AM35" s="299"/>
      <c r="AN35" s="693"/>
      <c r="AO35" s="693"/>
      <c r="AP35" s="693"/>
      <c r="AQ35" s="25" t="s">
        <v>156</v>
      </c>
      <c r="AR35" s="695"/>
      <c r="AS35" s="299"/>
      <c r="AT35" s="697"/>
      <c r="AU35" s="695"/>
      <c r="AV35" s="299"/>
      <c r="AW35" s="697"/>
      <c r="AX35" s="685"/>
    </row>
    <row r="36" spans="1:50" ht="15" customHeight="1">
      <c r="A36" s="22">
        <v>2</v>
      </c>
      <c r="B36" s="692">
        <f>B30</f>
        <v>0</v>
      </c>
      <c r="C36" s="692"/>
      <c r="D36" s="692"/>
      <c r="E36" s="300" t="s">
        <v>21</v>
      </c>
      <c r="F36" s="692">
        <f>B31</f>
        <v>0</v>
      </c>
      <c r="G36" s="692"/>
      <c r="H36" s="692"/>
      <c r="I36" s="23">
        <v>3</v>
      </c>
      <c r="J36" s="694"/>
      <c r="K36" s="300" t="s">
        <v>10</v>
      </c>
      <c r="L36" s="696"/>
      <c r="M36" s="694"/>
      <c r="N36" s="300" t="s">
        <v>10</v>
      </c>
      <c r="O36" s="696"/>
      <c r="P36" s="300"/>
      <c r="Q36" s="157"/>
      <c r="R36" s="22">
        <v>2</v>
      </c>
      <c r="S36" s="692">
        <f>S30</f>
        <v>0</v>
      </c>
      <c r="T36" s="692"/>
      <c r="U36" s="692"/>
      <c r="V36" s="300" t="s">
        <v>21</v>
      </c>
      <c r="W36" s="692">
        <f>S31</f>
        <v>0</v>
      </c>
      <c r="X36" s="692"/>
      <c r="Y36" s="692"/>
      <c r="Z36" s="23">
        <v>3</v>
      </c>
      <c r="AA36" s="694"/>
      <c r="AB36" s="300" t="s">
        <v>10</v>
      </c>
      <c r="AC36" s="696"/>
      <c r="AD36" s="694"/>
      <c r="AE36" s="300" t="s">
        <v>10</v>
      </c>
      <c r="AF36" s="696"/>
      <c r="AG36" s="300"/>
      <c r="AH36" s="157"/>
      <c r="AI36" s="22">
        <v>2</v>
      </c>
      <c r="AJ36" s="692">
        <f>AJ26</f>
        <v>0</v>
      </c>
      <c r="AK36" s="692"/>
      <c r="AL36" s="692"/>
      <c r="AM36" s="300" t="s">
        <v>10</v>
      </c>
      <c r="AN36" s="692">
        <f>AJ28</f>
        <v>0</v>
      </c>
      <c r="AO36" s="692"/>
      <c r="AP36" s="692"/>
      <c r="AQ36" s="23">
        <v>4</v>
      </c>
      <c r="AR36" s="694"/>
      <c r="AS36" s="300" t="s">
        <v>10</v>
      </c>
      <c r="AT36" s="696"/>
      <c r="AU36" s="694"/>
      <c r="AV36" s="300" t="s">
        <v>10</v>
      </c>
      <c r="AW36" s="696"/>
      <c r="AX36" s="685"/>
    </row>
    <row r="37" spans="1:50" ht="15" customHeight="1">
      <c r="A37" s="24"/>
      <c r="B37" s="693"/>
      <c r="C37" s="693"/>
      <c r="D37" s="693"/>
      <c r="E37" s="299"/>
      <c r="F37" s="693"/>
      <c r="G37" s="693"/>
      <c r="H37" s="693"/>
      <c r="I37" s="25" t="s">
        <v>137</v>
      </c>
      <c r="J37" s="695"/>
      <c r="K37" s="299"/>
      <c r="L37" s="697"/>
      <c r="M37" s="695"/>
      <c r="N37" s="299"/>
      <c r="O37" s="697"/>
      <c r="P37" s="299"/>
      <c r="Q37" s="158"/>
      <c r="R37" s="24"/>
      <c r="S37" s="693"/>
      <c r="T37" s="693"/>
      <c r="U37" s="693"/>
      <c r="V37" s="299"/>
      <c r="W37" s="693"/>
      <c r="X37" s="693"/>
      <c r="Y37" s="693"/>
      <c r="Z37" s="25" t="s">
        <v>140</v>
      </c>
      <c r="AA37" s="695"/>
      <c r="AB37" s="299"/>
      <c r="AC37" s="697"/>
      <c r="AD37" s="695"/>
      <c r="AE37" s="299"/>
      <c r="AF37" s="697"/>
      <c r="AG37" s="299"/>
      <c r="AH37" s="158"/>
      <c r="AI37" s="24"/>
      <c r="AJ37" s="693"/>
      <c r="AK37" s="693"/>
      <c r="AL37" s="693"/>
      <c r="AM37" s="299"/>
      <c r="AN37" s="693"/>
      <c r="AO37" s="693"/>
      <c r="AP37" s="693"/>
      <c r="AQ37" s="25" t="s">
        <v>144</v>
      </c>
      <c r="AR37" s="695"/>
      <c r="AS37" s="299"/>
      <c r="AT37" s="697"/>
      <c r="AU37" s="695"/>
      <c r="AV37" s="299"/>
      <c r="AW37" s="697"/>
      <c r="AX37" s="685"/>
    </row>
    <row r="38" spans="1:50" ht="15" customHeight="1">
      <c r="A38" s="22">
        <v>1</v>
      </c>
      <c r="B38" s="692">
        <f>B29</f>
        <v>0</v>
      </c>
      <c r="C38" s="692"/>
      <c r="D38" s="692"/>
      <c r="E38" s="300" t="s">
        <v>21</v>
      </c>
      <c r="F38" s="692">
        <f>B30</f>
        <v>0</v>
      </c>
      <c r="G38" s="692"/>
      <c r="H38" s="692"/>
      <c r="I38" s="23">
        <v>2</v>
      </c>
      <c r="J38" s="694"/>
      <c r="K38" s="300" t="s">
        <v>10</v>
      </c>
      <c r="L38" s="696"/>
      <c r="M38" s="694"/>
      <c r="N38" s="300" t="s">
        <v>10</v>
      </c>
      <c r="O38" s="696"/>
      <c r="P38" s="300"/>
      <c r="Q38" s="157"/>
      <c r="R38" s="22">
        <v>1</v>
      </c>
      <c r="S38" s="692">
        <f>S29</f>
        <v>0</v>
      </c>
      <c r="T38" s="692"/>
      <c r="U38" s="692"/>
      <c r="V38" s="300" t="s">
        <v>21</v>
      </c>
      <c r="W38" s="692">
        <f>S30</f>
        <v>0</v>
      </c>
      <c r="X38" s="692"/>
      <c r="Y38" s="692"/>
      <c r="Z38" s="23">
        <v>2</v>
      </c>
      <c r="AA38" s="694"/>
      <c r="AB38" s="300" t="s">
        <v>10</v>
      </c>
      <c r="AC38" s="696"/>
      <c r="AD38" s="694"/>
      <c r="AE38" s="300" t="s">
        <v>10</v>
      </c>
      <c r="AF38" s="696"/>
      <c r="AG38" s="300"/>
      <c r="AH38" s="157"/>
      <c r="AI38" s="22">
        <v>2</v>
      </c>
      <c r="AJ38" s="692">
        <f>AJ26</f>
        <v>0</v>
      </c>
      <c r="AK38" s="692"/>
      <c r="AL38" s="692"/>
      <c r="AM38" s="300" t="s">
        <v>10</v>
      </c>
      <c r="AN38" s="692">
        <f>AJ27</f>
        <v>0</v>
      </c>
      <c r="AO38" s="692"/>
      <c r="AP38" s="692"/>
      <c r="AQ38" s="23">
        <v>3</v>
      </c>
      <c r="AR38" s="694"/>
      <c r="AS38" s="300" t="s">
        <v>10</v>
      </c>
      <c r="AT38" s="696"/>
      <c r="AU38" s="694"/>
      <c r="AV38" s="300" t="s">
        <v>10</v>
      </c>
      <c r="AW38" s="696"/>
      <c r="AX38" s="685"/>
    </row>
    <row r="39" spans="1:50" ht="15" customHeight="1">
      <c r="A39" s="24"/>
      <c r="B39" s="693"/>
      <c r="C39" s="693"/>
      <c r="D39" s="693"/>
      <c r="E39" s="299"/>
      <c r="F39" s="693"/>
      <c r="G39" s="693"/>
      <c r="H39" s="693"/>
      <c r="I39" s="25" t="s">
        <v>138</v>
      </c>
      <c r="J39" s="695"/>
      <c r="K39" s="299"/>
      <c r="L39" s="697"/>
      <c r="M39" s="695"/>
      <c r="N39" s="299"/>
      <c r="O39" s="697"/>
      <c r="P39" s="299"/>
      <c r="Q39" s="158"/>
      <c r="R39" s="24"/>
      <c r="S39" s="693"/>
      <c r="T39" s="693"/>
      <c r="U39" s="693"/>
      <c r="V39" s="299"/>
      <c r="W39" s="693"/>
      <c r="X39" s="693"/>
      <c r="Y39" s="693"/>
      <c r="Z39" s="25" t="s">
        <v>139</v>
      </c>
      <c r="AA39" s="695"/>
      <c r="AB39" s="299"/>
      <c r="AC39" s="697"/>
      <c r="AD39" s="695"/>
      <c r="AE39" s="299"/>
      <c r="AF39" s="697"/>
      <c r="AG39" s="299"/>
      <c r="AH39" s="158"/>
      <c r="AI39" s="24"/>
      <c r="AJ39" s="693"/>
      <c r="AK39" s="693"/>
      <c r="AL39" s="693"/>
      <c r="AM39" s="299"/>
      <c r="AN39" s="693"/>
      <c r="AO39" s="693"/>
      <c r="AP39" s="693"/>
      <c r="AQ39" s="25" t="s">
        <v>143</v>
      </c>
      <c r="AR39" s="695"/>
      <c r="AS39" s="299"/>
      <c r="AT39" s="697"/>
      <c r="AU39" s="695"/>
      <c r="AV39" s="299"/>
      <c r="AW39" s="697"/>
      <c r="AX39" s="685"/>
    </row>
    <row r="40" spans="1:50" ht="32.25" customHeight="1">
      <c r="A40" s="700" t="s">
        <v>22</v>
      </c>
      <c r="B40" s="700"/>
      <c r="C40" s="700"/>
      <c r="D40" s="700"/>
      <c r="E40" s="700"/>
      <c r="F40" s="700"/>
      <c r="G40" s="700"/>
      <c r="H40" s="700"/>
      <c r="I40" s="700"/>
      <c r="J40" s="700"/>
      <c r="K40" s="700"/>
      <c r="L40" s="700"/>
      <c r="M40" s="700"/>
      <c r="N40" s="700"/>
      <c r="O40" s="700"/>
      <c r="P40" s="700"/>
      <c r="Q40" s="700"/>
      <c r="R40" s="700"/>
      <c r="S40" s="700"/>
      <c r="T40" s="700"/>
      <c r="U40" s="700"/>
      <c r="V40" s="700"/>
      <c r="W40" s="700"/>
      <c r="X40" s="700"/>
      <c r="Y40" s="700"/>
      <c r="Z40" s="700"/>
      <c r="AA40" s="700"/>
      <c r="AB40" s="700"/>
      <c r="AC40" s="700"/>
      <c r="AD40" s="700"/>
      <c r="AE40" s="700"/>
      <c r="AF40" s="700"/>
      <c r="AG40" s="700"/>
      <c r="AH40" s="700"/>
      <c r="AI40" s="700"/>
      <c r="AJ40" s="700"/>
      <c r="AK40" s="700"/>
      <c r="AL40" s="700"/>
      <c r="AM40" s="700"/>
      <c r="AN40" s="700"/>
      <c r="AO40" s="700"/>
      <c r="AP40" s="700"/>
      <c r="AQ40" s="700"/>
      <c r="AR40" s="700"/>
      <c r="AS40" s="700"/>
      <c r="AT40" s="700"/>
      <c r="AU40" s="700"/>
      <c r="AV40" s="700"/>
      <c r="AW40" s="700"/>
      <c r="AX40" s="700"/>
    </row>
    <row r="41" spans="1:50" ht="15" customHeight="1">
      <c r="A41" s="698" t="s">
        <v>23</v>
      </c>
      <c r="B41" s="698"/>
      <c r="C41" s="698"/>
      <c r="D41" s="698"/>
      <c r="E41" s="698"/>
      <c r="F41" s="698"/>
      <c r="G41" s="698"/>
      <c r="H41" s="698"/>
      <c r="I41" s="698"/>
      <c r="J41" s="699" t="s">
        <v>6</v>
      </c>
      <c r="K41" s="699"/>
      <c r="L41" s="699"/>
      <c r="M41" s="699" t="s">
        <v>7</v>
      </c>
      <c r="N41" s="699"/>
      <c r="O41" s="699"/>
      <c r="P41" s="26"/>
      <c r="Q41" s="26"/>
      <c r="R41" s="698" t="s">
        <v>24</v>
      </c>
      <c r="S41" s="698"/>
      <c r="T41" s="698"/>
      <c r="U41" s="698"/>
      <c r="V41" s="698"/>
      <c r="W41" s="698"/>
      <c r="X41" s="698"/>
      <c r="Y41" s="698"/>
      <c r="Z41" s="698"/>
      <c r="AA41" s="699" t="s">
        <v>6</v>
      </c>
      <c r="AB41" s="699"/>
      <c r="AC41" s="699"/>
      <c r="AD41" s="699" t="s">
        <v>7</v>
      </c>
      <c r="AE41" s="699"/>
      <c r="AF41" s="699"/>
      <c r="AG41" s="27"/>
      <c r="AH41" s="27"/>
      <c r="AI41" s="698" t="s">
        <v>25</v>
      </c>
      <c r="AJ41" s="698"/>
      <c r="AK41" s="698"/>
      <c r="AL41" s="698"/>
      <c r="AM41" s="698"/>
      <c r="AN41" s="698"/>
      <c r="AO41" s="698"/>
      <c r="AP41" s="698"/>
      <c r="AQ41" s="698"/>
      <c r="AR41" s="699" t="s">
        <v>6</v>
      </c>
      <c r="AS41" s="699"/>
      <c r="AT41" s="699"/>
      <c r="AU41" s="699" t="s">
        <v>7</v>
      </c>
      <c r="AV41" s="699"/>
      <c r="AW41" s="699"/>
      <c r="AX41" s="8"/>
    </row>
    <row r="42" spans="1:50" ht="15" customHeight="1">
      <c r="A42" s="698"/>
      <c r="B42" s="698"/>
      <c r="C42" s="698"/>
      <c r="D42" s="698"/>
      <c r="E42" s="698"/>
      <c r="F42" s="698"/>
      <c r="G42" s="698"/>
      <c r="H42" s="698"/>
      <c r="I42" s="698"/>
      <c r="J42" s="699"/>
      <c r="K42" s="699"/>
      <c r="L42" s="699"/>
      <c r="M42" s="699"/>
      <c r="N42" s="699"/>
      <c r="O42" s="699"/>
      <c r="P42" s="26"/>
      <c r="Q42" s="26"/>
      <c r="R42" s="698"/>
      <c r="S42" s="698"/>
      <c r="T42" s="698"/>
      <c r="U42" s="698"/>
      <c r="V42" s="698"/>
      <c r="W42" s="698"/>
      <c r="X42" s="698"/>
      <c r="Y42" s="698"/>
      <c r="Z42" s="698"/>
      <c r="AA42" s="699"/>
      <c r="AB42" s="699"/>
      <c r="AC42" s="699"/>
      <c r="AD42" s="699"/>
      <c r="AE42" s="699"/>
      <c r="AF42" s="699"/>
      <c r="AG42" s="27"/>
      <c r="AH42" s="27"/>
      <c r="AI42" s="698"/>
      <c r="AJ42" s="698"/>
      <c r="AK42" s="698"/>
      <c r="AL42" s="698"/>
      <c r="AM42" s="698"/>
      <c r="AN42" s="698"/>
      <c r="AO42" s="698"/>
      <c r="AP42" s="698"/>
      <c r="AQ42" s="698"/>
      <c r="AR42" s="699"/>
      <c r="AS42" s="699"/>
      <c r="AT42" s="699"/>
      <c r="AU42" s="699"/>
      <c r="AV42" s="699"/>
      <c r="AW42" s="699"/>
      <c r="AX42" s="8"/>
    </row>
    <row r="43" spans="1:52" ht="15" customHeight="1">
      <c r="A43" s="28" t="s">
        <v>26</v>
      </c>
      <c r="B43" s="692">
        <f>IF(I29=1,B29,IF(I30=1,B30,B31))</f>
        <v>0</v>
      </c>
      <c r="C43" s="692"/>
      <c r="D43" s="692"/>
      <c r="E43" s="300" t="s">
        <v>21</v>
      </c>
      <c r="F43" s="692">
        <f>IF(Z29=1,S29,IF(Z30=1,S30,S31))</f>
        <v>0</v>
      </c>
      <c r="G43" s="692"/>
      <c r="H43" s="692"/>
      <c r="I43" s="29" t="s">
        <v>27</v>
      </c>
      <c r="J43" s="694"/>
      <c r="K43" s="300" t="s">
        <v>10</v>
      </c>
      <c r="L43" s="696"/>
      <c r="M43" s="694"/>
      <c r="N43" s="300" t="s">
        <v>10</v>
      </c>
      <c r="O43" s="696"/>
      <c r="P43" s="493">
        <f>J43*100+M43</f>
        <v>0</v>
      </c>
      <c r="Q43" s="495">
        <f>L43*100+O43</f>
        <v>0</v>
      </c>
      <c r="R43" s="28" t="s">
        <v>28</v>
      </c>
      <c r="S43" s="692">
        <f>IF(I29=2,B29,IF(I30=2,B30,B31))</f>
        <v>0</v>
      </c>
      <c r="T43" s="692"/>
      <c r="U43" s="692"/>
      <c r="V43" s="300" t="s">
        <v>21</v>
      </c>
      <c r="W43" s="692">
        <f>IF(Z29=2,S29,IF(Z30=2,S30,S31))</f>
        <v>0</v>
      </c>
      <c r="X43" s="692"/>
      <c r="Y43" s="692"/>
      <c r="Z43" s="29" t="s">
        <v>29</v>
      </c>
      <c r="AA43" s="694"/>
      <c r="AB43" s="300" t="s">
        <v>10</v>
      </c>
      <c r="AC43" s="696"/>
      <c r="AD43" s="694"/>
      <c r="AE43" s="300" t="s">
        <v>10</v>
      </c>
      <c r="AF43" s="696"/>
      <c r="AG43" s="493">
        <f>AA43*100+AD43</f>
        <v>0</v>
      </c>
      <c r="AH43" s="495">
        <f>AC43*100+AF43</f>
        <v>0</v>
      </c>
      <c r="AI43" s="28" t="s">
        <v>30</v>
      </c>
      <c r="AJ43" s="692">
        <f>IF(I29=3,B29,IF(I30=3,B30,B31))</f>
        <v>0</v>
      </c>
      <c r="AK43" s="692"/>
      <c r="AL43" s="692"/>
      <c r="AM43" s="300" t="s">
        <v>21</v>
      </c>
      <c r="AN43" s="692">
        <f>IF(Z29=3,S29,IF(Z30=3,S30,S31))</f>
        <v>0</v>
      </c>
      <c r="AO43" s="692"/>
      <c r="AP43" s="692"/>
      <c r="AQ43" s="29" t="s">
        <v>31</v>
      </c>
      <c r="AR43" s="694"/>
      <c r="AS43" s="300" t="s">
        <v>10</v>
      </c>
      <c r="AT43" s="696"/>
      <c r="AU43" s="694"/>
      <c r="AV43" s="300" t="s">
        <v>10</v>
      </c>
      <c r="AW43" s="696"/>
      <c r="AX43" s="689"/>
      <c r="AY43" s="493">
        <f>AR43*100+AU43</f>
        <v>0</v>
      </c>
      <c r="AZ43" s="495">
        <f>AT43*100+AW43</f>
        <v>0</v>
      </c>
    </row>
    <row r="44" spans="1:52" ht="15" customHeight="1">
      <c r="A44" s="24"/>
      <c r="B44" s="693"/>
      <c r="C44" s="693"/>
      <c r="D44" s="693"/>
      <c r="E44" s="299"/>
      <c r="F44" s="693"/>
      <c r="G44" s="693"/>
      <c r="H44" s="693"/>
      <c r="I44" s="25" t="s">
        <v>143</v>
      </c>
      <c r="J44" s="695"/>
      <c r="K44" s="299"/>
      <c r="L44" s="697"/>
      <c r="M44" s="695"/>
      <c r="N44" s="299"/>
      <c r="O44" s="697"/>
      <c r="P44" s="493"/>
      <c r="Q44" s="495"/>
      <c r="R44" s="24"/>
      <c r="S44" s="693"/>
      <c r="T44" s="693"/>
      <c r="U44" s="693"/>
      <c r="V44" s="299"/>
      <c r="W44" s="693"/>
      <c r="X44" s="693"/>
      <c r="Y44" s="693"/>
      <c r="Z44" s="25" t="s">
        <v>142</v>
      </c>
      <c r="AA44" s="695"/>
      <c r="AB44" s="299"/>
      <c r="AC44" s="697"/>
      <c r="AD44" s="695"/>
      <c r="AE44" s="299"/>
      <c r="AF44" s="697"/>
      <c r="AG44" s="493"/>
      <c r="AH44" s="495"/>
      <c r="AI44" s="24"/>
      <c r="AJ44" s="693"/>
      <c r="AK44" s="693"/>
      <c r="AL44" s="693"/>
      <c r="AM44" s="299"/>
      <c r="AN44" s="693"/>
      <c r="AO44" s="693"/>
      <c r="AP44" s="693"/>
      <c r="AQ44" s="25" t="s">
        <v>156</v>
      </c>
      <c r="AR44" s="695"/>
      <c r="AS44" s="299"/>
      <c r="AT44" s="697"/>
      <c r="AU44" s="695"/>
      <c r="AV44" s="299"/>
      <c r="AW44" s="697"/>
      <c r="AX44" s="690"/>
      <c r="AY44" s="493"/>
      <c r="AZ44" s="495"/>
    </row>
    <row r="45" spans="1:49" ht="30.75" customHeight="1">
      <c r="A45" s="691" t="s">
        <v>32</v>
      </c>
      <c r="B45" s="691"/>
      <c r="C45" s="691"/>
      <c r="D45" s="691"/>
      <c r="E45" s="691"/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1"/>
      <c r="Q45" s="691"/>
      <c r="R45" s="691"/>
      <c r="S45" s="691"/>
      <c r="T45" s="691"/>
      <c r="U45" s="691"/>
      <c r="V45" s="691"/>
      <c r="W45" s="691"/>
      <c r="X45" s="691"/>
      <c r="Y45" s="691"/>
      <c r="Z45" s="691"/>
      <c r="AA45" s="691"/>
      <c r="AB45" s="691"/>
      <c r="AC45" s="691"/>
      <c r="AD45" s="691"/>
      <c r="AE45" s="691"/>
      <c r="AF45" s="691"/>
      <c r="AG45" s="691"/>
      <c r="AH45" s="691"/>
      <c r="AI45" s="691"/>
      <c r="AJ45" s="691"/>
      <c r="AK45" s="691"/>
      <c r="AL45" s="691"/>
      <c r="AM45" s="691"/>
      <c r="AN45" s="691"/>
      <c r="AO45" s="691"/>
      <c r="AP45" s="691"/>
      <c r="AQ45" s="691"/>
      <c r="AR45" s="691"/>
      <c r="AS45" s="691"/>
      <c r="AT45" s="691"/>
      <c r="AU45" s="691"/>
      <c r="AV45" s="691"/>
      <c r="AW45" s="691"/>
    </row>
    <row r="46" spans="1:49" ht="15" customHeight="1">
      <c r="A46" s="684">
        <v>1</v>
      </c>
      <c r="B46" s="684"/>
      <c r="C46" s="685">
        <f>IF(P43=Q43,,IF(P43&gt;Q43,B43,F43))</f>
        <v>0</v>
      </c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85"/>
      <c r="P46" s="30"/>
      <c r="Q46" s="30"/>
      <c r="R46" s="684">
        <v>5</v>
      </c>
      <c r="S46" s="684"/>
      <c r="T46" s="686">
        <f>IF(AY43=AZ43,,IF(AY43&gt;AZ43,AJ43,AN43))</f>
        <v>0</v>
      </c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1"/>
      <c r="AG46" s="30"/>
      <c r="AH46" s="30"/>
      <c r="AI46" s="684">
        <v>9</v>
      </c>
      <c r="AJ46" s="684"/>
      <c r="AK46" s="686">
        <f>IF(AQ25=3,AJ25,IF(AQ26=3,AJ26,IF(AQ27=3,AJ27,AJ28)))</f>
        <v>0</v>
      </c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21" t="s">
        <v>57</v>
      </c>
    </row>
    <row r="47" spans="1:49" ht="15" customHeight="1">
      <c r="A47" s="684"/>
      <c r="B47" s="684"/>
      <c r="C47" s="685"/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685"/>
      <c r="P47" s="30"/>
      <c r="Q47" s="30"/>
      <c r="R47" s="684"/>
      <c r="S47" s="684"/>
      <c r="T47" s="687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0"/>
      <c r="AG47" s="30"/>
      <c r="AH47" s="30"/>
      <c r="AI47" s="684"/>
      <c r="AJ47" s="684"/>
      <c r="AK47" s="687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0"/>
    </row>
    <row r="48" spans="1:49" ht="15" customHeight="1">
      <c r="A48" s="684">
        <v>2</v>
      </c>
      <c r="B48" s="684"/>
      <c r="C48" s="685">
        <f>IF(P43=Q43,,IF(P43&lt;Q43,B43,F43))</f>
        <v>0</v>
      </c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30"/>
      <c r="Q48" s="30"/>
      <c r="R48" s="684">
        <v>6</v>
      </c>
      <c r="S48" s="684"/>
      <c r="T48" s="686">
        <f>IF(AY43=AZ43,,IF(AY43&lt;AZ43,AJ43,AN43))</f>
        <v>0</v>
      </c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1"/>
      <c r="AG48" s="30"/>
      <c r="AH48" s="30"/>
      <c r="AI48" s="684">
        <v>10</v>
      </c>
      <c r="AJ48" s="684"/>
      <c r="AK48" s="686">
        <f>IF(AQ25=4,AJ25,IF(AQ26=4,AJ26,IF(AQ27=4,AJ27,AJ28)))</f>
        <v>0</v>
      </c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21" t="s">
        <v>58</v>
      </c>
    </row>
    <row r="49" spans="1:49" ht="15" customHeight="1">
      <c r="A49" s="684"/>
      <c r="B49" s="684"/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30"/>
      <c r="Q49" s="30"/>
      <c r="R49" s="684"/>
      <c r="S49" s="684"/>
      <c r="T49" s="687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0"/>
      <c r="AG49" s="30"/>
      <c r="AH49" s="30"/>
      <c r="AI49" s="684"/>
      <c r="AJ49" s="684"/>
      <c r="AK49" s="687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0"/>
    </row>
    <row r="50" spans="1:49" ht="15" customHeight="1">
      <c r="A50" s="684">
        <v>3</v>
      </c>
      <c r="B50" s="684"/>
      <c r="C50" s="685">
        <f>IF(AG43=AH43,,IF(AG43&gt;AH43,S43,W43))</f>
        <v>0</v>
      </c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30"/>
      <c r="Q50" s="30"/>
      <c r="R50" s="684">
        <v>7</v>
      </c>
      <c r="S50" s="684"/>
      <c r="T50" s="686">
        <f>IF(AQ25=1,AJ25,IF(AQ26=1,AJ26,IF(AQ27=1,AJ27,AJ28)))</f>
        <v>0</v>
      </c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21" t="s">
        <v>59</v>
      </c>
      <c r="AG50" s="30"/>
      <c r="AH50" s="30"/>
      <c r="AI50" s="688"/>
      <c r="AJ50" s="688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2"/>
    </row>
    <row r="51" spans="1:49" ht="15" customHeight="1">
      <c r="A51" s="684"/>
      <c r="B51" s="684"/>
      <c r="C51" s="685"/>
      <c r="D51" s="685"/>
      <c r="E51" s="685"/>
      <c r="F51" s="685"/>
      <c r="G51" s="685"/>
      <c r="H51" s="685"/>
      <c r="I51" s="685"/>
      <c r="J51" s="685"/>
      <c r="K51" s="685"/>
      <c r="L51" s="685"/>
      <c r="M51" s="685"/>
      <c r="N51" s="685"/>
      <c r="O51" s="685"/>
      <c r="P51" s="30"/>
      <c r="Q51" s="30"/>
      <c r="R51" s="684"/>
      <c r="S51" s="684"/>
      <c r="T51" s="687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0"/>
      <c r="AG51" s="30"/>
      <c r="AH51" s="30"/>
      <c r="AI51" s="688"/>
      <c r="AJ51" s="688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3"/>
    </row>
    <row r="52" spans="1:49" ht="15" customHeight="1">
      <c r="A52" s="684">
        <v>4</v>
      </c>
      <c r="B52" s="684"/>
      <c r="C52" s="685">
        <f>IF(AG43=AH43,,IF(AG43&lt;AH43,S43,W43))</f>
        <v>0</v>
      </c>
      <c r="D52" s="685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685"/>
      <c r="P52" s="30"/>
      <c r="Q52" s="30"/>
      <c r="R52" s="684">
        <v>8</v>
      </c>
      <c r="S52" s="684"/>
      <c r="T52" s="686">
        <f>IF(AQ25=2,AJ25,IF(AQ26=2,AJ26,IF(AQ27=2,AJ27,AJ28)))</f>
        <v>0</v>
      </c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21" t="s">
        <v>60</v>
      </c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</row>
    <row r="53" spans="1:49" ht="15" customHeight="1">
      <c r="A53" s="684"/>
      <c r="B53" s="684"/>
      <c r="C53" s="685"/>
      <c r="D53" s="685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685"/>
      <c r="P53" s="30"/>
      <c r="Q53" s="30"/>
      <c r="R53" s="684"/>
      <c r="S53" s="684"/>
      <c r="T53" s="687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sheetProtection password="F7DB" sheet="1" selectLockedCells="1"/>
  <mergeCells count="418">
    <mergeCell ref="AR5:AT6"/>
    <mergeCell ref="X3:AO3"/>
    <mergeCell ref="AY43:AY44"/>
    <mergeCell ref="A4:AX4"/>
    <mergeCell ref="U3:W3"/>
    <mergeCell ref="B7:H7"/>
    <mergeCell ref="A5:A6"/>
    <mergeCell ref="B5:H6"/>
    <mergeCell ref="M5:O6"/>
    <mergeCell ref="A3:T3"/>
    <mergeCell ref="Z5:Z6"/>
    <mergeCell ref="AG5:AG6"/>
    <mergeCell ref="P5:P6"/>
    <mergeCell ref="I5:I6"/>
    <mergeCell ref="AP3:AW3"/>
    <mergeCell ref="AZ43:AZ44"/>
    <mergeCell ref="R5:R6"/>
    <mergeCell ref="S5:Y6"/>
    <mergeCell ref="AI5:AI6"/>
    <mergeCell ref="AJ5:AP6"/>
    <mergeCell ref="J5:L6"/>
    <mergeCell ref="A1:AX1"/>
    <mergeCell ref="A2:T2"/>
    <mergeCell ref="U2:W2"/>
    <mergeCell ref="X2:AO2"/>
    <mergeCell ref="AP2:AW2"/>
    <mergeCell ref="AU5:AW6"/>
    <mergeCell ref="AQ5:AQ6"/>
    <mergeCell ref="AD5:AF6"/>
    <mergeCell ref="AA5:AC6"/>
    <mergeCell ref="AJ9:AP9"/>
    <mergeCell ref="S9:Y9"/>
    <mergeCell ref="B9:H9"/>
    <mergeCell ref="S8:Y8"/>
    <mergeCell ref="AJ8:AP8"/>
    <mergeCell ref="AJ7:AP7"/>
    <mergeCell ref="B8:H8"/>
    <mergeCell ref="S7:Y7"/>
    <mergeCell ref="AU10:AW10"/>
    <mergeCell ref="A11:I12"/>
    <mergeCell ref="J11:L12"/>
    <mergeCell ref="M11:O12"/>
    <mergeCell ref="P11:P12"/>
    <mergeCell ref="S11:U12"/>
    <mergeCell ref="V11:V12"/>
    <mergeCell ref="AA10:AC10"/>
    <mergeCell ref="AR10:AT10"/>
    <mergeCell ref="B10:H10"/>
    <mergeCell ref="AD10:AF10"/>
    <mergeCell ref="AI10:AQ10"/>
    <mergeCell ref="W11:Y12"/>
    <mergeCell ref="AA11:AA12"/>
    <mergeCell ref="AB11:AB12"/>
    <mergeCell ref="AC11:AC12"/>
    <mergeCell ref="AJ11:AL12"/>
    <mergeCell ref="AM11:AM12"/>
    <mergeCell ref="AG11:AG12"/>
    <mergeCell ref="R10:Z10"/>
    <mergeCell ref="AN11:AP12"/>
    <mergeCell ref="AS11:AS12"/>
    <mergeCell ref="AT11:AT12"/>
    <mergeCell ref="AF11:AF12"/>
    <mergeCell ref="AC13:AC14"/>
    <mergeCell ref="AD13:AD14"/>
    <mergeCell ref="AM13:AM14"/>
    <mergeCell ref="AN13:AP14"/>
    <mergeCell ref="AE11:AE12"/>
    <mergeCell ref="AD11:AD12"/>
    <mergeCell ref="AU13:AU14"/>
    <mergeCell ref="W13:Y14"/>
    <mergeCell ref="AA13:AA14"/>
    <mergeCell ref="AB13:AB14"/>
    <mergeCell ref="AT13:AT14"/>
    <mergeCell ref="AR13:AR14"/>
    <mergeCell ref="AE13:AE14"/>
    <mergeCell ref="BI12:BL12"/>
    <mergeCell ref="AU11:AU12"/>
    <mergeCell ref="AV11:AV12"/>
    <mergeCell ref="AW11:AW12"/>
    <mergeCell ref="AX11:AX12"/>
    <mergeCell ref="BA12:BD12"/>
    <mergeCell ref="BM12:BP12"/>
    <mergeCell ref="AX13:AX14"/>
    <mergeCell ref="AF13:AF14"/>
    <mergeCell ref="AG13:AG14"/>
    <mergeCell ref="AJ13:AL14"/>
    <mergeCell ref="AV13:AV14"/>
    <mergeCell ref="AW13:AW14"/>
    <mergeCell ref="BE12:BH12"/>
    <mergeCell ref="AR11:AR12"/>
    <mergeCell ref="AS13:AS14"/>
    <mergeCell ref="L15:L16"/>
    <mergeCell ref="O15:O16"/>
    <mergeCell ref="AB15:AB16"/>
    <mergeCell ref="M13:M14"/>
    <mergeCell ref="L13:L14"/>
    <mergeCell ref="AA15:AA16"/>
    <mergeCell ref="W15:Y16"/>
    <mergeCell ref="N13:N14"/>
    <mergeCell ref="S13:U14"/>
    <mergeCell ref="V13:V14"/>
    <mergeCell ref="B15:D16"/>
    <mergeCell ref="E15:E16"/>
    <mergeCell ref="F15:H16"/>
    <mergeCell ref="J15:J16"/>
    <mergeCell ref="B13:D14"/>
    <mergeCell ref="K13:K14"/>
    <mergeCell ref="E13:E14"/>
    <mergeCell ref="F13:H14"/>
    <mergeCell ref="J13:J14"/>
    <mergeCell ref="K15:K16"/>
    <mergeCell ref="O13:O14"/>
    <mergeCell ref="P13:P14"/>
    <mergeCell ref="AX15:AX16"/>
    <mergeCell ref="AF15:AF16"/>
    <mergeCell ref="AG15:AG16"/>
    <mergeCell ref="AJ15:AL16"/>
    <mergeCell ref="AM15:AM16"/>
    <mergeCell ref="AN15:AP16"/>
    <mergeCell ref="AV15:AV16"/>
    <mergeCell ref="AR15:AR16"/>
    <mergeCell ref="AW15:AW16"/>
    <mergeCell ref="AF17:AF18"/>
    <mergeCell ref="AC15:AC16"/>
    <mergeCell ref="AT15:AT16"/>
    <mergeCell ref="M15:M16"/>
    <mergeCell ref="N15:N16"/>
    <mergeCell ref="S15:U16"/>
    <mergeCell ref="V15:V16"/>
    <mergeCell ref="P15:P16"/>
    <mergeCell ref="AD15:AD16"/>
    <mergeCell ref="AE15:AE16"/>
    <mergeCell ref="L17:L18"/>
    <mergeCell ref="S17:U18"/>
    <mergeCell ref="M17:M18"/>
    <mergeCell ref="AU15:AU16"/>
    <mergeCell ref="AG17:AG18"/>
    <mergeCell ref="AA17:AA18"/>
    <mergeCell ref="AB17:AB18"/>
    <mergeCell ref="AC17:AC18"/>
    <mergeCell ref="AS15:AS16"/>
    <mergeCell ref="AD17:AD18"/>
    <mergeCell ref="AE17:AE18"/>
    <mergeCell ref="N17:N18"/>
    <mergeCell ref="O17:O18"/>
    <mergeCell ref="V17:V18"/>
    <mergeCell ref="P17:P18"/>
    <mergeCell ref="W17:Y18"/>
    <mergeCell ref="J17:J18"/>
    <mergeCell ref="AA19:AA20"/>
    <mergeCell ref="E19:E20"/>
    <mergeCell ref="F19:H20"/>
    <mergeCell ref="J19:J20"/>
    <mergeCell ref="K19:K20"/>
    <mergeCell ref="W19:Y20"/>
    <mergeCell ref="N19:N20"/>
    <mergeCell ref="M21:M22"/>
    <mergeCell ref="K17:K18"/>
    <mergeCell ref="B19:D20"/>
    <mergeCell ref="S19:U20"/>
    <mergeCell ref="V19:V20"/>
    <mergeCell ref="O19:O20"/>
    <mergeCell ref="P19:P20"/>
    <mergeCell ref="B17:D18"/>
    <mergeCell ref="E17:E18"/>
    <mergeCell ref="F17:H18"/>
    <mergeCell ref="AF19:AF20"/>
    <mergeCell ref="K21:K22"/>
    <mergeCell ref="AA21:AA22"/>
    <mergeCell ref="N21:N22"/>
    <mergeCell ref="S21:U22"/>
    <mergeCell ref="P21:P22"/>
    <mergeCell ref="V21:V22"/>
    <mergeCell ref="W21:Y22"/>
    <mergeCell ref="O21:O22"/>
    <mergeCell ref="L21:L22"/>
    <mergeCell ref="AD19:AD20"/>
    <mergeCell ref="AB19:AB20"/>
    <mergeCell ref="AC19:AC20"/>
    <mergeCell ref="AE19:AE20"/>
    <mergeCell ref="L19:L20"/>
    <mergeCell ref="M19:M20"/>
    <mergeCell ref="B21:D22"/>
    <mergeCell ref="E21:E22"/>
    <mergeCell ref="F21:H22"/>
    <mergeCell ref="J21:J22"/>
    <mergeCell ref="K23:K24"/>
    <mergeCell ref="B23:D24"/>
    <mergeCell ref="J23:J24"/>
    <mergeCell ref="L23:L24"/>
    <mergeCell ref="M23:M24"/>
    <mergeCell ref="N23:N24"/>
    <mergeCell ref="W23:Y24"/>
    <mergeCell ref="AA23:AA24"/>
    <mergeCell ref="P23:P24"/>
    <mergeCell ref="O23:O24"/>
    <mergeCell ref="V23:V24"/>
    <mergeCell ref="S23:U24"/>
    <mergeCell ref="AI20:AX22"/>
    <mergeCell ref="AU23:AW24"/>
    <mergeCell ref="AJ23:AP24"/>
    <mergeCell ref="AR23:AT24"/>
    <mergeCell ref="AI23:AI24"/>
    <mergeCell ref="AE21:AE22"/>
    <mergeCell ref="AF21:AF22"/>
    <mergeCell ref="AQ23:AQ24"/>
    <mergeCell ref="AG23:AG24"/>
    <mergeCell ref="AG19:AG20"/>
    <mergeCell ref="AB23:AB24"/>
    <mergeCell ref="AB21:AB22"/>
    <mergeCell ref="AC21:AC22"/>
    <mergeCell ref="AG21:AG22"/>
    <mergeCell ref="AE23:AE24"/>
    <mergeCell ref="AF23:AF24"/>
    <mergeCell ref="AD23:AD24"/>
    <mergeCell ref="AD21:AD22"/>
    <mergeCell ref="A27:AG27"/>
    <mergeCell ref="S29:X29"/>
    <mergeCell ref="AJ27:AO27"/>
    <mergeCell ref="AJ26:AO26"/>
    <mergeCell ref="AX23:AX24"/>
    <mergeCell ref="A25:AG25"/>
    <mergeCell ref="AJ25:AO25"/>
    <mergeCell ref="E23:E24"/>
    <mergeCell ref="F23:H24"/>
    <mergeCell ref="AC23:AC24"/>
    <mergeCell ref="AA28:AC28"/>
    <mergeCell ref="AJ28:AO28"/>
    <mergeCell ref="AD28:AF28"/>
    <mergeCell ref="B28:H28"/>
    <mergeCell ref="J28:L28"/>
    <mergeCell ref="B29:G29"/>
    <mergeCell ref="M28:O28"/>
    <mergeCell ref="S28:Y28"/>
    <mergeCell ref="B30:G30"/>
    <mergeCell ref="AJ32:AL33"/>
    <mergeCell ref="AI29:AQ29"/>
    <mergeCell ref="AN31:AP31"/>
    <mergeCell ref="AR29:AT29"/>
    <mergeCell ref="AU29:AW29"/>
    <mergeCell ref="A32:I33"/>
    <mergeCell ref="J32:L33"/>
    <mergeCell ref="M32:O33"/>
    <mergeCell ref="AA32:AC33"/>
    <mergeCell ref="W34:Y35"/>
    <mergeCell ref="AX32:AX33"/>
    <mergeCell ref="AU32:AU33"/>
    <mergeCell ref="AM32:AM33"/>
    <mergeCell ref="AJ30:AL30"/>
    <mergeCell ref="AJ31:AL31"/>
    <mergeCell ref="S30:X30"/>
    <mergeCell ref="AN30:AP30"/>
    <mergeCell ref="AG32:AG33"/>
    <mergeCell ref="S31:X31"/>
    <mergeCell ref="P32:P33"/>
    <mergeCell ref="B31:G31"/>
    <mergeCell ref="B34:D35"/>
    <mergeCell ref="E34:E35"/>
    <mergeCell ref="F34:H35"/>
    <mergeCell ref="J34:J35"/>
    <mergeCell ref="K34:K35"/>
    <mergeCell ref="N34:N35"/>
    <mergeCell ref="L34:L35"/>
    <mergeCell ref="M34:M35"/>
    <mergeCell ref="AR32:AR33"/>
    <mergeCell ref="AS32:AS33"/>
    <mergeCell ref="AT32:AT33"/>
    <mergeCell ref="AA34:AA35"/>
    <mergeCell ref="O34:O35"/>
    <mergeCell ref="AD32:AF33"/>
    <mergeCell ref="R32:Z33"/>
    <mergeCell ref="AF34:AF35"/>
    <mergeCell ref="AC34:AC35"/>
    <mergeCell ref="AB34:AB35"/>
    <mergeCell ref="AV32:AV33"/>
    <mergeCell ref="AW32:AW33"/>
    <mergeCell ref="M36:M37"/>
    <mergeCell ref="AV34:AV35"/>
    <mergeCell ref="AW34:AW35"/>
    <mergeCell ref="AN32:AP33"/>
    <mergeCell ref="P34:P35"/>
    <mergeCell ref="S34:U35"/>
    <mergeCell ref="V34:V35"/>
    <mergeCell ref="AJ34:AL35"/>
    <mergeCell ref="AX34:AX35"/>
    <mergeCell ref="AG34:AG35"/>
    <mergeCell ref="B36:D37"/>
    <mergeCell ref="E36:E37"/>
    <mergeCell ref="F36:H37"/>
    <mergeCell ref="J36:J37"/>
    <mergeCell ref="K36:K37"/>
    <mergeCell ref="L36:L37"/>
    <mergeCell ref="AD34:AD35"/>
    <mergeCell ref="AG36:AG37"/>
    <mergeCell ref="AB36:AB37"/>
    <mergeCell ref="AC36:AC37"/>
    <mergeCell ref="AD36:AD37"/>
    <mergeCell ref="AU34:AU35"/>
    <mergeCell ref="AT36:AT37"/>
    <mergeCell ref="AN36:AP37"/>
    <mergeCell ref="AE34:AE35"/>
    <mergeCell ref="AR34:AR35"/>
    <mergeCell ref="AS34:AS35"/>
    <mergeCell ref="AT34:AT35"/>
    <mergeCell ref="AX36:AX37"/>
    <mergeCell ref="AM34:AM35"/>
    <mergeCell ref="AN34:AP35"/>
    <mergeCell ref="AR36:AR37"/>
    <mergeCell ref="AS36:AS37"/>
    <mergeCell ref="B38:D39"/>
    <mergeCell ref="E38:E39"/>
    <mergeCell ref="F38:H39"/>
    <mergeCell ref="J38:J39"/>
    <mergeCell ref="S36:U37"/>
    <mergeCell ref="K38:K39"/>
    <mergeCell ref="AV36:AV37"/>
    <mergeCell ref="AW36:AW37"/>
    <mergeCell ref="V36:V37"/>
    <mergeCell ref="W36:Y37"/>
    <mergeCell ref="AE36:AE37"/>
    <mergeCell ref="AJ36:AL37"/>
    <mergeCell ref="AU36:AU37"/>
    <mergeCell ref="AC38:AC39"/>
    <mergeCell ref="M38:M39"/>
    <mergeCell ref="O36:O37"/>
    <mergeCell ref="P36:P37"/>
    <mergeCell ref="AU38:AU39"/>
    <mergeCell ref="N36:N37"/>
    <mergeCell ref="AM36:AM37"/>
    <mergeCell ref="AM38:AM39"/>
    <mergeCell ref="W38:Y39"/>
    <mergeCell ref="V38:V39"/>
    <mergeCell ref="AA36:AA37"/>
    <mergeCell ref="AF36:AF37"/>
    <mergeCell ref="AX38:AX39"/>
    <mergeCell ref="A40:AX40"/>
    <mergeCell ref="AA38:AA39"/>
    <mergeCell ref="AB38:AB39"/>
    <mergeCell ref="AV38:AV39"/>
    <mergeCell ref="AF38:AF39"/>
    <mergeCell ref="N38:N39"/>
    <mergeCell ref="AT38:AT39"/>
    <mergeCell ref="S38:U39"/>
    <mergeCell ref="O38:O39"/>
    <mergeCell ref="C46:O47"/>
    <mergeCell ref="AD43:AD44"/>
    <mergeCell ref="K43:K44"/>
    <mergeCell ref="J41:L42"/>
    <mergeCell ref="M41:O42"/>
    <mergeCell ref="AR41:AT42"/>
    <mergeCell ref="AF43:AF44"/>
    <mergeCell ref="AG43:AG44"/>
    <mergeCell ref="A41:I42"/>
    <mergeCell ref="R41:Z42"/>
    <mergeCell ref="AU41:AW42"/>
    <mergeCell ref="AD41:AF42"/>
    <mergeCell ref="AN38:AP39"/>
    <mergeCell ref="AG38:AG39"/>
    <mergeCell ref="AW43:AW44"/>
    <mergeCell ref="AW38:AW39"/>
    <mergeCell ref="AE38:AE39"/>
    <mergeCell ref="AJ38:AL39"/>
    <mergeCell ref="AS38:AS39"/>
    <mergeCell ref="AD38:AD39"/>
    <mergeCell ref="AI41:AQ42"/>
    <mergeCell ref="L38:L39"/>
    <mergeCell ref="P38:P39"/>
    <mergeCell ref="AR38:AR39"/>
    <mergeCell ref="R46:S47"/>
    <mergeCell ref="T46:AE47"/>
    <mergeCell ref="AA41:AC42"/>
    <mergeCell ref="AB43:AB44"/>
    <mergeCell ref="AC43:AC44"/>
    <mergeCell ref="AA43:AA44"/>
    <mergeCell ref="AV43:AV44"/>
    <mergeCell ref="N43:N44"/>
    <mergeCell ref="AU43:AU44"/>
    <mergeCell ref="P43:P44"/>
    <mergeCell ref="AT43:AT44"/>
    <mergeCell ref="S43:U44"/>
    <mergeCell ref="Q43:Q44"/>
    <mergeCell ref="AH43:AH44"/>
    <mergeCell ref="V43:V44"/>
    <mergeCell ref="AJ43:AL44"/>
    <mergeCell ref="AK46:AV47"/>
    <mergeCell ref="M43:M44"/>
    <mergeCell ref="A48:B49"/>
    <mergeCell ref="C48:O49"/>
    <mergeCell ref="B43:D44"/>
    <mergeCell ref="E43:E44"/>
    <mergeCell ref="F43:H44"/>
    <mergeCell ref="J43:J44"/>
    <mergeCell ref="AI46:AJ47"/>
    <mergeCell ref="A46:B47"/>
    <mergeCell ref="AX43:AX44"/>
    <mergeCell ref="A45:AW45"/>
    <mergeCell ref="AM43:AM44"/>
    <mergeCell ref="AN43:AP44"/>
    <mergeCell ref="AR43:AR44"/>
    <mergeCell ref="AS43:AS44"/>
    <mergeCell ref="W43:Y44"/>
    <mergeCell ref="O43:O44"/>
    <mergeCell ref="L43:L44"/>
    <mergeCell ref="AE43:AE44"/>
    <mergeCell ref="R48:S49"/>
    <mergeCell ref="T48:AE49"/>
    <mergeCell ref="AI50:AJ51"/>
    <mergeCell ref="AK50:AV51"/>
    <mergeCell ref="AI48:AJ49"/>
    <mergeCell ref="AK48:AV49"/>
    <mergeCell ref="A52:B53"/>
    <mergeCell ref="C52:O53"/>
    <mergeCell ref="R52:S53"/>
    <mergeCell ref="T52:AE53"/>
    <mergeCell ref="A50:B51"/>
    <mergeCell ref="C50:O51"/>
    <mergeCell ref="R50:S51"/>
    <mergeCell ref="T50:AE51"/>
  </mergeCells>
  <conditionalFormatting sqref="BL4">
    <cfRule type="cellIs" priority="1" dxfId="0" operator="between" stopIfTrue="1">
      <formula>0</formula>
      <formula>100</formula>
    </cfRule>
  </conditionalFormatting>
  <dataValidations count="5">
    <dataValidation type="whole" allowBlank="1" showErrorMessage="1" error="Bitte nur Zahlen eingeben" sqref="J13:J24">
      <formula1>0</formula1>
      <formula2>100</formula2>
    </dataValidation>
    <dataValidation type="whole" allowBlank="1" showErrorMessage="1" error="Bitte nur Zahlen eingeben" sqref="L13:M24 O13:O24">
      <formula1>0</formula1>
      <formula2>200</formula2>
    </dataValidation>
    <dataValidation allowBlank="1" showInputMessage="1" showErrorMessage="1" prompt="Feld wird automatisch berechnet." sqref="Z7:AA9 AC7:AD9 AF7:AF9 AQ7:AR9 AT7:AU9 AW7:AW9 O7:O10 L7:M10 I7:J10 AW25:AW28 AT25:AU28 AQ25:AR28 I29:J31 L29:M31 O29:O31 Z29:AA31 AC29:AD31 AF29:AF31"/>
    <dataValidation type="whole" allowBlank="1" showInputMessage="1" showErrorMessage="1" promptTitle="Achtung" prompt="Bitte nur Zahlen eingeben" errorTitle="Achtung Leute" error="Bitte nur Zahlen von 0 bis 200 eingeben" sqref="AR43:AR44 AW43:AW44 AT43:AU44 AA11:AA16 AC11:AD16 AF11:AF16 AR11:AR16 AT11:AU16 AW11:AW16 J34:J39 L34:M39 O34:O39 AA34:AA39 AC34:AD39 AF34:AF39 AF43:AF44 J43:J44 L43:M44 O43:O44 AA43:AA44 AC43:AD44 C46:O53 T46:AE53 AK46:AV49 AW31:AW39 AT31:AU39 AR31:AR39">
      <formula1>0</formula1>
      <formula2>200</formula2>
    </dataValidation>
    <dataValidation allowBlank="1" showErrorMessage="1" sqref="P43:Q43 AG43:AH43 AY43:AZ43"/>
  </dataValidation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CG52"/>
  <sheetViews>
    <sheetView zoomScalePageLayoutView="0" workbookViewId="0" topLeftCell="A1">
      <selection activeCell="A3" sqref="A3:T3"/>
    </sheetView>
  </sheetViews>
  <sheetFormatPr defaultColWidth="11.421875" defaultRowHeight="12.75"/>
  <cols>
    <col min="1" max="7" width="2.7109375" style="5" customWidth="1"/>
    <col min="8" max="8" width="2.57421875" style="5" customWidth="1"/>
    <col min="9" max="9" width="2.8515625" style="5" customWidth="1"/>
    <col min="10" max="10" width="3.00390625" style="5" customWidth="1"/>
    <col min="11" max="11" width="1.7109375" style="5" customWidth="1"/>
    <col min="12" max="12" width="3.00390625" style="5" customWidth="1"/>
    <col min="13" max="13" width="4.00390625" style="5" customWidth="1"/>
    <col min="14" max="14" width="1.7109375" style="5" customWidth="1"/>
    <col min="15" max="15" width="4.00390625" style="5" customWidth="1"/>
    <col min="16" max="16" width="6.00390625" style="5" hidden="1" customWidth="1"/>
    <col min="17" max="17" width="6.57421875" style="5" hidden="1" customWidth="1"/>
    <col min="18" max="25" width="2.7109375" style="5" customWidth="1"/>
    <col min="26" max="26" width="2.57421875" style="5" bestFit="1" customWidth="1"/>
    <col min="27" max="27" width="3.00390625" style="5" customWidth="1"/>
    <col min="28" max="28" width="1.7109375" style="5" customWidth="1"/>
    <col min="29" max="29" width="3.00390625" style="5" customWidth="1"/>
    <col min="30" max="30" width="4.00390625" style="5" customWidth="1"/>
    <col min="31" max="31" width="1.7109375" style="5" customWidth="1"/>
    <col min="32" max="32" width="4.00390625" style="5" customWidth="1"/>
    <col min="33" max="34" width="6.28125" style="5" hidden="1" customWidth="1"/>
    <col min="35" max="43" width="2.7109375" style="5" customWidth="1"/>
    <col min="44" max="44" width="3.00390625" style="5" customWidth="1"/>
    <col min="45" max="45" width="1.57421875" style="5" bestFit="1" customWidth="1"/>
    <col min="46" max="46" width="3.00390625" style="5" customWidth="1"/>
    <col min="47" max="47" width="4.00390625" style="5" customWidth="1"/>
    <col min="48" max="48" width="1.7109375" style="5" customWidth="1"/>
    <col min="49" max="49" width="4.00390625" style="5" customWidth="1"/>
    <col min="50" max="51" width="7.28125" style="5" hidden="1" customWidth="1"/>
    <col min="52" max="52" width="6.8515625" style="5" hidden="1" customWidth="1"/>
    <col min="53" max="67" width="2.00390625" style="5" hidden="1" customWidth="1"/>
    <col min="68" max="68" width="3.28125" style="5" hidden="1" customWidth="1"/>
    <col min="69" max="69" width="3.7109375" style="5" hidden="1" customWidth="1"/>
    <col min="70" max="70" width="4.28125" style="5" hidden="1" customWidth="1"/>
    <col min="71" max="71" width="2.28125" style="5" hidden="1" customWidth="1"/>
    <col min="72" max="72" width="3.421875" style="5" hidden="1" customWidth="1"/>
    <col min="73" max="73" width="3.28125" style="5" hidden="1" customWidth="1"/>
    <col min="74" max="74" width="1.8515625" style="5" hidden="1" customWidth="1"/>
    <col min="75" max="75" width="2.57421875" style="5" hidden="1" customWidth="1"/>
    <col min="76" max="76" width="2.00390625" style="5" hidden="1" customWidth="1"/>
    <col min="77" max="77" width="3.57421875" style="5" hidden="1" customWidth="1"/>
    <col min="78" max="81" width="8.28125" style="5" hidden="1" customWidth="1"/>
    <col min="82" max="82" width="1.28515625" style="5" hidden="1" customWidth="1"/>
    <col min="83" max="85" width="2.7109375" style="5" customWidth="1"/>
    <col min="86" max="16384" width="11.421875" style="5" customWidth="1"/>
  </cols>
  <sheetData>
    <row r="1" spans="1:50" ht="24" customHeight="1">
      <c r="A1" s="726" t="s">
        <v>61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726"/>
      <c r="AS1" s="726"/>
      <c r="AT1" s="726"/>
      <c r="AU1" s="726"/>
      <c r="AV1" s="726"/>
      <c r="AW1" s="726"/>
      <c r="AX1" s="726"/>
    </row>
    <row r="2" spans="1:50" ht="12.75" customHeight="1">
      <c r="A2" s="727" t="s">
        <v>1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9"/>
      <c r="U2" s="730" t="s">
        <v>2</v>
      </c>
      <c r="V2" s="731"/>
      <c r="W2" s="732"/>
      <c r="X2" s="727" t="s">
        <v>3</v>
      </c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728"/>
      <c r="AM2" s="728"/>
      <c r="AN2" s="728"/>
      <c r="AO2" s="729"/>
      <c r="AP2" s="727" t="s">
        <v>4</v>
      </c>
      <c r="AQ2" s="728"/>
      <c r="AR2" s="728"/>
      <c r="AS2" s="728"/>
      <c r="AT2" s="728"/>
      <c r="AU2" s="728"/>
      <c r="AV2" s="728"/>
      <c r="AW2" s="729"/>
      <c r="AX2" s="6"/>
    </row>
    <row r="3" spans="1:50" ht="30" customHeight="1">
      <c r="A3" s="766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8"/>
      <c r="U3" s="766"/>
      <c r="V3" s="767"/>
      <c r="W3" s="768"/>
      <c r="X3" s="769"/>
      <c r="Y3" s="767"/>
      <c r="Z3" s="767"/>
      <c r="AA3" s="767"/>
      <c r="AB3" s="767"/>
      <c r="AC3" s="767"/>
      <c r="AD3" s="767"/>
      <c r="AE3" s="767"/>
      <c r="AF3" s="767"/>
      <c r="AG3" s="767"/>
      <c r="AH3" s="767"/>
      <c r="AI3" s="767"/>
      <c r="AJ3" s="767"/>
      <c r="AK3" s="767"/>
      <c r="AL3" s="767"/>
      <c r="AM3" s="767"/>
      <c r="AN3" s="767"/>
      <c r="AO3" s="768"/>
      <c r="AP3" s="736"/>
      <c r="AQ3" s="737"/>
      <c r="AR3" s="737"/>
      <c r="AS3" s="737"/>
      <c r="AT3" s="737"/>
      <c r="AU3" s="737"/>
      <c r="AV3" s="737"/>
      <c r="AW3" s="738"/>
      <c r="AX3" s="7"/>
    </row>
    <row r="4" spans="1:50" ht="32.25" customHeight="1">
      <c r="A4" s="742" t="s">
        <v>50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  <c r="AM4" s="742"/>
      <c r="AN4" s="742"/>
      <c r="AO4" s="742"/>
      <c r="AP4" s="742"/>
      <c r="AQ4" s="742"/>
      <c r="AR4" s="742"/>
      <c r="AS4" s="742"/>
      <c r="AT4" s="742"/>
      <c r="AU4" s="742"/>
      <c r="AV4" s="742"/>
      <c r="AW4" s="742"/>
      <c r="AX4" s="742"/>
    </row>
    <row r="5" spans="1:50" ht="15" customHeight="1">
      <c r="A5" s="710" t="s">
        <v>51</v>
      </c>
      <c r="B5" s="698" t="s">
        <v>5</v>
      </c>
      <c r="C5" s="698"/>
      <c r="D5" s="698"/>
      <c r="E5" s="698"/>
      <c r="F5" s="698"/>
      <c r="G5" s="698"/>
      <c r="H5" s="698"/>
      <c r="I5" s="710" t="s">
        <v>52</v>
      </c>
      <c r="J5" s="702" t="s">
        <v>6</v>
      </c>
      <c r="K5" s="703"/>
      <c r="L5" s="704"/>
      <c r="M5" s="702" t="s">
        <v>7</v>
      </c>
      <c r="N5" s="703"/>
      <c r="O5" s="704"/>
      <c r="P5" s="703"/>
      <c r="Q5" s="163"/>
      <c r="R5" s="710" t="s">
        <v>51</v>
      </c>
      <c r="S5" s="698" t="s">
        <v>8</v>
      </c>
      <c r="T5" s="698"/>
      <c r="U5" s="698"/>
      <c r="V5" s="698"/>
      <c r="W5" s="698"/>
      <c r="X5" s="698"/>
      <c r="Y5" s="698"/>
      <c r="Z5" s="710" t="s">
        <v>52</v>
      </c>
      <c r="AA5" s="699" t="s">
        <v>6</v>
      </c>
      <c r="AB5" s="699"/>
      <c r="AC5" s="699"/>
      <c r="AD5" s="699" t="s">
        <v>7</v>
      </c>
      <c r="AE5" s="699"/>
      <c r="AF5" s="699"/>
      <c r="AG5" s="733"/>
      <c r="AH5" s="160"/>
      <c r="AI5" s="710" t="s">
        <v>51</v>
      </c>
      <c r="AJ5" s="698" t="s">
        <v>9</v>
      </c>
      <c r="AK5" s="698"/>
      <c r="AL5" s="698"/>
      <c r="AM5" s="698"/>
      <c r="AN5" s="698"/>
      <c r="AO5" s="698"/>
      <c r="AP5" s="698"/>
      <c r="AQ5" s="710" t="s">
        <v>52</v>
      </c>
      <c r="AR5" s="699" t="s">
        <v>6</v>
      </c>
      <c r="AS5" s="699"/>
      <c r="AT5" s="699"/>
      <c r="AU5" s="699" t="s">
        <v>7</v>
      </c>
      <c r="AV5" s="699"/>
      <c r="AW5" s="699"/>
      <c r="AX5" s="8"/>
    </row>
    <row r="6" spans="1:50" ht="15" customHeight="1">
      <c r="A6" s="710"/>
      <c r="B6" s="698"/>
      <c r="C6" s="698"/>
      <c r="D6" s="698"/>
      <c r="E6" s="698"/>
      <c r="F6" s="698"/>
      <c r="G6" s="698"/>
      <c r="H6" s="698"/>
      <c r="I6" s="710"/>
      <c r="J6" s="718"/>
      <c r="K6" s="719"/>
      <c r="L6" s="720"/>
      <c r="M6" s="718"/>
      <c r="N6" s="719"/>
      <c r="O6" s="720"/>
      <c r="P6" s="735"/>
      <c r="Q6" s="166"/>
      <c r="R6" s="710"/>
      <c r="S6" s="698"/>
      <c r="T6" s="698"/>
      <c r="U6" s="698"/>
      <c r="V6" s="698"/>
      <c r="W6" s="698"/>
      <c r="X6" s="698"/>
      <c r="Y6" s="698"/>
      <c r="Z6" s="710"/>
      <c r="AA6" s="699"/>
      <c r="AB6" s="699"/>
      <c r="AC6" s="699"/>
      <c r="AD6" s="699"/>
      <c r="AE6" s="699"/>
      <c r="AF6" s="699"/>
      <c r="AG6" s="734"/>
      <c r="AH6" s="161"/>
      <c r="AI6" s="710"/>
      <c r="AJ6" s="698"/>
      <c r="AK6" s="698"/>
      <c r="AL6" s="698"/>
      <c r="AM6" s="698"/>
      <c r="AN6" s="698"/>
      <c r="AO6" s="698"/>
      <c r="AP6" s="698"/>
      <c r="AQ6" s="710"/>
      <c r="AR6" s="699"/>
      <c r="AS6" s="699"/>
      <c r="AT6" s="699"/>
      <c r="AU6" s="699"/>
      <c r="AV6" s="699"/>
      <c r="AW6" s="699"/>
      <c r="AX6" s="9"/>
    </row>
    <row r="7" spans="1:50" ht="30" customHeight="1">
      <c r="A7" s="267">
        <v>1</v>
      </c>
      <c r="B7" s="761"/>
      <c r="C7" s="762"/>
      <c r="D7" s="762"/>
      <c r="E7" s="762"/>
      <c r="F7" s="762"/>
      <c r="G7" s="762"/>
      <c r="H7" s="763"/>
      <c r="I7" s="266">
        <f>RANK(P7,P$7:P$10)</f>
        <v>1</v>
      </c>
      <c r="J7" s="34">
        <f>J$13+J$17+J$21</f>
        <v>0</v>
      </c>
      <c r="K7" s="272" t="s">
        <v>10</v>
      </c>
      <c r="L7" s="265">
        <f>L$13+L$17+L$21</f>
        <v>0</v>
      </c>
      <c r="M7" s="34">
        <f>M$13+M$17+M$21</f>
        <v>0</v>
      </c>
      <c r="N7" s="157" t="s">
        <v>10</v>
      </c>
      <c r="O7" s="265">
        <f>O$13+O$17+O$21</f>
        <v>0</v>
      </c>
      <c r="P7" s="167">
        <f>(J7-L7)*10000000+J7*1000000+(M7-O7)*1000+M7</f>
        <v>0</v>
      </c>
      <c r="Q7" s="16"/>
      <c r="R7" s="267">
        <v>1</v>
      </c>
      <c r="S7" s="761"/>
      <c r="T7" s="762"/>
      <c r="U7" s="762"/>
      <c r="V7" s="762"/>
      <c r="W7" s="762"/>
      <c r="X7" s="762"/>
      <c r="Y7" s="763"/>
      <c r="Z7" s="266">
        <f>RANK(AG7,AG$7:AG$10)</f>
        <v>1</v>
      </c>
      <c r="AA7" s="34">
        <f>AA$13+AA$17+AA$21</f>
        <v>0</v>
      </c>
      <c r="AB7" s="157" t="s">
        <v>10</v>
      </c>
      <c r="AC7" s="265">
        <f>AC$13+AC$17+AC$21</f>
        <v>0</v>
      </c>
      <c r="AD7" s="34">
        <f>AD$13+AD$17+AD$21</f>
        <v>0</v>
      </c>
      <c r="AE7" s="157" t="s">
        <v>10</v>
      </c>
      <c r="AF7" s="265">
        <f>AF$13+AF$17+AF$21</f>
        <v>0</v>
      </c>
      <c r="AG7" s="273">
        <f>(AA7-AC7)*10000000+AA7*1000000+(AD7-AF7)*1000+AD7</f>
        <v>0</v>
      </c>
      <c r="AH7" s="259"/>
      <c r="AI7" s="267">
        <v>1</v>
      </c>
      <c r="AJ7" s="761"/>
      <c r="AK7" s="762"/>
      <c r="AL7" s="762"/>
      <c r="AM7" s="762"/>
      <c r="AN7" s="762"/>
      <c r="AO7" s="762"/>
      <c r="AP7" s="763"/>
      <c r="AQ7" s="266">
        <f>RANK(AX7,AX$7:AX$10)</f>
        <v>1</v>
      </c>
      <c r="AR7" s="34">
        <f>AR$11+AR$15</f>
        <v>0</v>
      </c>
      <c r="AS7" s="157" t="s">
        <v>10</v>
      </c>
      <c r="AT7" s="265">
        <f>AT$11+AT$15</f>
        <v>0</v>
      </c>
      <c r="AU7" s="34">
        <f>AU$11+AU$15</f>
        <v>0</v>
      </c>
      <c r="AV7" s="157" t="s">
        <v>10</v>
      </c>
      <c r="AW7" s="265">
        <f>AW$11+AW$15</f>
        <v>0</v>
      </c>
      <c r="AX7" s="167">
        <f>(AR7-AT7)*10000000+AR7*1000000+(AU7-AW7)*1000+AU7</f>
        <v>0</v>
      </c>
    </row>
    <row r="8" spans="1:50" ht="30" customHeight="1">
      <c r="A8" s="267">
        <v>2</v>
      </c>
      <c r="B8" s="761"/>
      <c r="C8" s="762"/>
      <c r="D8" s="762"/>
      <c r="E8" s="762"/>
      <c r="F8" s="762"/>
      <c r="G8" s="762"/>
      <c r="H8" s="763"/>
      <c r="I8" s="266">
        <f>RANK(P8,P$7:P$10)</f>
        <v>1</v>
      </c>
      <c r="J8" s="34">
        <f>J$15+J$19+L$21</f>
        <v>0</v>
      </c>
      <c r="K8" s="157" t="s">
        <v>10</v>
      </c>
      <c r="L8" s="265">
        <f>L$15+J$21+L$19</f>
        <v>0</v>
      </c>
      <c r="M8" s="34">
        <f>M$15+M$19+O$21</f>
        <v>0</v>
      </c>
      <c r="N8" s="157" t="s">
        <v>10</v>
      </c>
      <c r="O8" s="265">
        <f>O$15+M$21+O$19</f>
        <v>0</v>
      </c>
      <c r="P8" s="167">
        <f>(J8-L8)*10000000+J8*1000000+(M8-O8)*1000+M8</f>
        <v>0</v>
      </c>
      <c r="Q8" s="16"/>
      <c r="R8" s="267">
        <v>2</v>
      </c>
      <c r="S8" s="761"/>
      <c r="T8" s="762"/>
      <c r="U8" s="762"/>
      <c r="V8" s="762"/>
      <c r="W8" s="762"/>
      <c r="X8" s="762"/>
      <c r="Y8" s="763"/>
      <c r="Z8" s="266">
        <f>RANK(AG8,AG$7:AG$10)</f>
        <v>1</v>
      </c>
      <c r="AA8" s="34">
        <f>AA$15+AA$19+AC$21</f>
        <v>0</v>
      </c>
      <c r="AB8" s="157" t="s">
        <v>10</v>
      </c>
      <c r="AC8" s="265">
        <f>AC$15+AA$21+AC$19</f>
        <v>0</v>
      </c>
      <c r="AD8" s="34">
        <f>AD$15+AD$19+AF$21</f>
        <v>0</v>
      </c>
      <c r="AE8" s="157" t="s">
        <v>10</v>
      </c>
      <c r="AF8" s="265">
        <f>AF$15+AD$21+AF$19</f>
        <v>0</v>
      </c>
      <c r="AG8" s="273">
        <f>(AA8-AC8)*10000000+AA8*1000000+(AD8-AF8)*1000+AD8</f>
        <v>0</v>
      </c>
      <c r="AH8" s="259"/>
      <c r="AI8" s="267">
        <v>2</v>
      </c>
      <c r="AJ8" s="761"/>
      <c r="AK8" s="762"/>
      <c r="AL8" s="762"/>
      <c r="AM8" s="762"/>
      <c r="AN8" s="762"/>
      <c r="AO8" s="762"/>
      <c r="AP8" s="763"/>
      <c r="AQ8" s="266">
        <f>RANK(AX8,AX$7:AX$10)</f>
        <v>1</v>
      </c>
      <c r="AR8" s="34">
        <f>AR$13+AT$15</f>
        <v>0</v>
      </c>
      <c r="AS8" s="157" t="s">
        <v>10</v>
      </c>
      <c r="AT8" s="265">
        <f>AT$13+AR$15</f>
        <v>0</v>
      </c>
      <c r="AU8" s="34">
        <f>AU$13+AW$15</f>
        <v>0</v>
      </c>
      <c r="AV8" s="157" t="s">
        <v>10</v>
      </c>
      <c r="AW8" s="265">
        <f>AW$13+AU$15</f>
        <v>0</v>
      </c>
      <c r="AX8" s="167">
        <f>(AR8-AT8)*10000000+AR8*1000000+(AU8-AW8)*1000+AU8</f>
        <v>0</v>
      </c>
    </row>
    <row r="9" spans="1:50" ht="30" customHeight="1">
      <c r="A9" s="267">
        <v>3</v>
      </c>
      <c r="B9" s="761"/>
      <c r="C9" s="762"/>
      <c r="D9" s="762"/>
      <c r="E9" s="762"/>
      <c r="F9" s="762"/>
      <c r="G9" s="762"/>
      <c r="H9" s="763"/>
      <c r="I9" s="266">
        <f>RANK(P9,P$7:P$10)</f>
        <v>1</v>
      </c>
      <c r="J9" s="34">
        <f>L$15+L$17+J$20</f>
        <v>0</v>
      </c>
      <c r="K9" s="157" t="s">
        <v>10</v>
      </c>
      <c r="L9" s="265">
        <f>J$15+J$17+L$20</f>
        <v>0</v>
      </c>
      <c r="M9" s="34">
        <f>O$15+O$17+M$20</f>
        <v>0</v>
      </c>
      <c r="N9" s="157" t="s">
        <v>10</v>
      </c>
      <c r="O9" s="265">
        <f>M$15+M$17+O$20</f>
        <v>0</v>
      </c>
      <c r="P9" s="167">
        <f>(J9-L9)*10000000+J9*1000000+(M9-O9)*1000+M9</f>
        <v>0</v>
      </c>
      <c r="Q9" s="16"/>
      <c r="R9" s="267">
        <v>3</v>
      </c>
      <c r="S9" s="761"/>
      <c r="T9" s="762"/>
      <c r="U9" s="762"/>
      <c r="V9" s="762"/>
      <c r="W9" s="762"/>
      <c r="X9" s="762"/>
      <c r="Y9" s="763"/>
      <c r="Z9" s="266">
        <f>RANK(AG9,AG$7:AG$10)</f>
        <v>1</v>
      </c>
      <c r="AA9" s="34">
        <f>AC$15+AC$17+AA$20</f>
        <v>0</v>
      </c>
      <c r="AB9" s="157" t="s">
        <v>10</v>
      </c>
      <c r="AC9" s="265">
        <f>AA$15+AA$17+AC$20</f>
        <v>0</v>
      </c>
      <c r="AD9" s="34">
        <f>AF$15+AF$17+AD$20</f>
        <v>0</v>
      </c>
      <c r="AE9" s="157" t="s">
        <v>10</v>
      </c>
      <c r="AF9" s="265">
        <f>AD$15+AD$17+AF$20</f>
        <v>0</v>
      </c>
      <c r="AG9" s="273">
        <f>(AA9-AC9)*10000000+AA9*1000000+(AD9-AF9)*1000+AD9</f>
        <v>0</v>
      </c>
      <c r="AH9" s="259"/>
      <c r="AI9" s="267">
        <v>3</v>
      </c>
      <c r="AJ9" s="761"/>
      <c r="AK9" s="762"/>
      <c r="AL9" s="762"/>
      <c r="AM9" s="762"/>
      <c r="AN9" s="762"/>
      <c r="AO9" s="762"/>
      <c r="AP9" s="763"/>
      <c r="AQ9" s="266">
        <f>RANK(AX9,AX$7:AX$10)</f>
        <v>1</v>
      </c>
      <c r="AR9" s="34">
        <f>AT$11+AT$13</f>
        <v>0</v>
      </c>
      <c r="AS9" s="157" t="s">
        <v>10</v>
      </c>
      <c r="AT9" s="265">
        <f>AR$11+AR$13</f>
        <v>0</v>
      </c>
      <c r="AU9" s="34">
        <f>AW$11+AW$13</f>
        <v>0</v>
      </c>
      <c r="AV9" s="157" t="s">
        <v>10</v>
      </c>
      <c r="AW9" s="265">
        <f>AU$11+AU$13</f>
        <v>0</v>
      </c>
      <c r="AX9" s="167">
        <f>(AR9-AT9)*10000000+AR9*1000000+(AU9-AW9)*1000+AU9</f>
        <v>0</v>
      </c>
    </row>
    <row r="10" spans="1:50" ht="30" customHeight="1">
      <c r="A10" s="267">
        <v>4</v>
      </c>
      <c r="B10" s="761"/>
      <c r="C10" s="762"/>
      <c r="D10" s="762"/>
      <c r="E10" s="762"/>
      <c r="F10" s="762"/>
      <c r="G10" s="762"/>
      <c r="H10" s="763"/>
      <c r="I10" s="266">
        <f>RANK(P10,P$7:P$10)</f>
        <v>1</v>
      </c>
      <c r="J10" s="34">
        <f>L$13+L$19+L$20</f>
        <v>0</v>
      </c>
      <c r="K10" s="157" t="s">
        <v>10</v>
      </c>
      <c r="L10" s="265">
        <f>J$13+J$19+J$20</f>
        <v>0</v>
      </c>
      <c r="M10" s="34">
        <f>O$13+O$19+O$20</f>
        <v>0</v>
      </c>
      <c r="N10" s="157" t="s">
        <v>10</v>
      </c>
      <c r="O10" s="265">
        <f>M$13+M$19+M$20</f>
        <v>0</v>
      </c>
      <c r="P10" s="167">
        <f>(J10-L10)*10000000+J10*1000000+(M10-O10)*1000+M10</f>
        <v>0</v>
      </c>
      <c r="Q10" s="16"/>
      <c r="R10" s="267">
        <v>4</v>
      </c>
      <c r="S10" s="761"/>
      <c r="T10" s="762"/>
      <c r="U10" s="762"/>
      <c r="V10" s="762"/>
      <c r="W10" s="762"/>
      <c r="X10" s="762"/>
      <c r="Y10" s="763"/>
      <c r="Z10" s="266">
        <f>RANK(AG10,AG$7:AG$10)</f>
        <v>1</v>
      </c>
      <c r="AA10" s="34">
        <f>AC$13+AC$19+AC$20</f>
        <v>0</v>
      </c>
      <c r="AB10" s="157" t="s">
        <v>10</v>
      </c>
      <c r="AC10" s="265">
        <f>AA$13+AA$19+AA$20</f>
        <v>0</v>
      </c>
      <c r="AD10" s="34">
        <f>AF$13+AF$19+AF$20</f>
        <v>0</v>
      </c>
      <c r="AE10" s="157" t="s">
        <v>10</v>
      </c>
      <c r="AF10" s="265">
        <f>AD$13+AD$19+AD$20</f>
        <v>0</v>
      </c>
      <c r="AG10" s="273">
        <f>(AA10-AC10)*10000000+AA10*1000000+(AD10-AF10)*1000+AD10</f>
        <v>0</v>
      </c>
      <c r="AH10" s="259"/>
      <c r="AI10" s="702" t="s">
        <v>11</v>
      </c>
      <c r="AJ10" s="703"/>
      <c r="AK10" s="703"/>
      <c r="AL10" s="703"/>
      <c r="AM10" s="703"/>
      <c r="AN10" s="703"/>
      <c r="AO10" s="703"/>
      <c r="AP10" s="703"/>
      <c r="AQ10" s="704"/>
      <c r="AR10" s="702" t="s">
        <v>6</v>
      </c>
      <c r="AS10" s="703"/>
      <c r="AT10" s="704"/>
      <c r="AU10" s="702" t="s">
        <v>7</v>
      </c>
      <c r="AV10" s="703"/>
      <c r="AW10" s="704"/>
      <c r="AX10" s="9"/>
    </row>
    <row r="11" spans="1:85" ht="15" customHeight="1">
      <c r="A11" s="702" t="s">
        <v>11</v>
      </c>
      <c r="B11" s="703"/>
      <c r="C11" s="703"/>
      <c r="D11" s="703"/>
      <c r="E11" s="703"/>
      <c r="F11" s="703"/>
      <c r="G11" s="703"/>
      <c r="H11" s="703"/>
      <c r="I11" s="704"/>
      <c r="J11" s="702" t="s">
        <v>6</v>
      </c>
      <c r="K11" s="703"/>
      <c r="L11" s="704"/>
      <c r="M11" s="702" t="s">
        <v>7</v>
      </c>
      <c r="N11" s="703"/>
      <c r="O11" s="704"/>
      <c r="P11" s="721"/>
      <c r="Q11" s="162"/>
      <c r="R11" s="702" t="s">
        <v>11</v>
      </c>
      <c r="S11" s="703"/>
      <c r="T11" s="703"/>
      <c r="U11" s="703"/>
      <c r="V11" s="703"/>
      <c r="W11" s="703"/>
      <c r="X11" s="703"/>
      <c r="Y11" s="703"/>
      <c r="Z11" s="704"/>
      <c r="AA11" s="702" t="s">
        <v>6</v>
      </c>
      <c r="AB11" s="703"/>
      <c r="AC11" s="704"/>
      <c r="AD11" s="702" t="s">
        <v>7</v>
      </c>
      <c r="AE11" s="703"/>
      <c r="AF11" s="704"/>
      <c r="AG11" s="764"/>
      <c r="AH11" s="177"/>
      <c r="AI11" s="22">
        <v>1</v>
      </c>
      <c r="AJ11" s="692">
        <f>AJ7</f>
        <v>0</v>
      </c>
      <c r="AK11" s="692"/>
      <c r="AL11" s="692"/>
      <c r="AM11" s="300" t="s">
        <v>10</v>
      </c>
      <c r="AN11" s="692">
        <f>AJ9</f>
        <v>0</v>
      </c>
      <c r="AO11" s="692"/>
      <c r="AP11" s="692"/>
      <c r="AQ11" s="12">
        <v>3</v>
      </c>
      <c r="AR11" s="694"/>
      <c r="AS11" s="300" t="s">
        <v>10</v>
      </c>
      <c r="AT11" s="696"/>
      <c r="AU11" s="694"/>
      <c r="AV11" s="300" t="s">
        <v>10</v>
      </c>
      <c r="AW11" s="696"/>
      <c r="AX11" s="685"/>
      <c r="AY11" s="13"/>
      <c r="AZ11" s="13"/>
      <c r="BA11" s="34"/>
      <c r="BB11" s="35"/>
      <c r="BC11" s="35"/>
      <c r="BD11" s="35"/>
      <c r="BE11" s="35"/>
      <c r="BF11" s="35"/>
      <c r="BG11" s="35"/>
      <c r="BH11" s="36"/>
      <c r="BI11" s="37"/>
      <c r="BJ11" s="35"/>
      <c r="BK11" s="35"/>
      <c r="BL11" s="35"/>
      <c r="BM11" s="35"/>
      <c r="BN11" s="35"/>
      <c r="BO11" s="35"/>
      <c r="BP11" s="3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</row>
    <row r="12" spans="1:85" ht="15" customHeight="1">
      <c r="A12" s="718"/>
      <c r="B12" s="719"/>
      <c r="C12" s="719"/>
      <c r="D12" s="719"/>
      <c r="E12" s="719"/>
      <c r="F12" s="719"/>
      <c r="G12" s="719"/>
      <c r="H12" s="719"/>
      <c r="I12" s="720"/>
      <c r="J12" s="718"/>
      <c r="K12" s="719"/>
      <c r="L12" s="720"/>
      <c r="M12" s="718"/>
      <c r="N12" s="719"/>
      <c r="O12" s="720"/>
      <c r="P12" s="722"/>
      <c r="Q12" s="164"/>
      <c r="R12" s="718"/>
      <c r="S12" s="719"/>
      <c r="T12" s="719"/>
      <c r="U12" s="719"/>
      <c r="V12" s="719"/>
      <c r="W12" s="719"/>
      <c r="X12" s="719"/>
      <c r="Y12" s="719"/>
      <c r="Z12" s="720"/>
      <c r="AA12" s="718"/>
      <c r="AB12" s="719"/>
      <c r="AC12" s="720"/>
      <c r="AD12" s="718"/>
      <c r="AE12" s="719"/>
      <c r="AF12" s="720"/>
      <c r="AG12" s="765"/>
      <c r="AH12" s="178"/>
      <c r="AI12" s="24"/>
      <c r="AJ12" s="693"/>
      <c r="AK12" s="693"/>
      <c r="AL12" s="693"/>
      <c r="AM12" s="299"/>
      <c r="AN12" s="693"/>
      <c r="AO12" s="693"/>
      <c r="AP12" s="693"/>
      <c r="AQ12" s="15" t="s">
        <v>133</v>
      </c>
      <c r="AR12" s="695"/>
      <c r="AS12" s="299"/>
      <c r="AT12" s="697"/>
      <c r="AU12" s="695"/>
      <c r="AV12" s="299"/>
      <c r="AW12" s="697"/>
      <c r="AX12" s="685"/>
      <c r="AY12" s="13"/>
      <c r="AZ12" s="13"/>
      <c r="BA12" s="757" t="s">
        <v>53</v>
      </c>
      <c r="BB12" s="758"/>
      <c r="BC12" s="758"/>
      <c r="BD12" s="758"/>
      <c r="BE12" s="758" t="s">
        <v>54</v>
      </c>
      <c r="BF12" s="758"/>
      <c r="BG12" s="758"/>
      <c r="BH12" s="759"/>
      <c r="BI12" s="760" t="s">
        <v>62</v>
      </c>
      <c r="BJ12" s="713"/>
      <c r="BK12" s="713"/>
      <c r="BL12" s="713"/>
      <c r="BM12" s="713" t="s">
        <v>63</v>
      </c>
      <c r="BN12" s="713"/>
      <c r="BO12" s="713"/>
      <c r="BP12" s="756"/>
      <c r="BT12" s="156"/>
      <c r="BU12" s="156"/>
      <c r="BV12" s="156"/>
      <c r="BW12" s="156"/>
      <c r="BX12" s="156">
        <f aca="true" t="shared" si="0" ref="BX12:BX18">IF(S13=$AJ$20,IF(W13=$AJ$23,AA13,0),0)</f>
        <v>0</v>
      </c>
      <c r="BY12" s="156"/>
      <c r="BZ12" s="156"/>
      <c r="CA12" s="156"/>
      <c r="CB12" s="156"/>
      <c r="CC12" s="156"/>
      <c r="CD12" s="156"/>
      <c r="CE12" s="156"/>
      <c r="CF12" s="156"/>
      <c r="CG12" s="156"/>
    </row>
    <row r="13" spans="1:85" ht="15" customHeight="1">
      <c r="A13" s="22">
        <v>1</v>
      </c>
      <c r="B13" s="692">
        <f>B7</f>
        <v>0</v>
      </c>
      <c r="C13" s="692"/>
      <c r="D13" s="692"/>
      <c r="E13" s="300" t="s">
        <v>10</v>
      </c>
      <c r="F13" s="692">
        <f>B10</f>
        <v>0</v>
      </c>
      <c r="G13" s="692"/>
      <c r="H13" s="692"/>
      <c r="I13" s="12">
        <v>4</v>
      </c>
      <c r="J13" s="694"/>
      <c r="K13" s="300" t="s">
        <v>10</v>
      </c>
      <c r="L13" s="696"/>
      <c r="M13" s="694"/>
      <c r="N13" s="300" t="s">
        <v>10</v>
      </c>
      <c r="O13" s="696"/>
      <c r="P13" s="711"/>
      <c r="Q13" s="34"/>
      <c r="R13" s="22">
        <v>1</v>
      </c>
      <c r="S13" s="692">
        <f>S7</f>
        <v>0</v>
      </c>
      <c r="T13" s="692"/>
      <c r="U13" s="692"/>
      <c r="V13" s="300" t="s">
        <v>10</v>
      </c>
      <c r="W13" s="692">
        <f>S10</f>
        <v>0</v>
      </c>
      <c r="X13" s="692"/>
      <c r="Y13" s="692"/>
      <c r="Z13" s="12">
        <v>4</v>
      </c>
      <c r="AA13" s="694"/>
      <c r="AB13" s="300" t="s">
        <v>10</v>
      </c>
      <c r="AC13" s="696"/>
      <c r="AD13" s="694"/>
      <c r="AE13" s="300" t="s">
        <v>10</v>
      </c>
      <c r="AF13" s="696"/>
      <c r="AG13" s="711"/>
      <c r="AH13" s="34"/>
      <c r="AI13" s="22">
        <v>2</v>
      </c>
      <c r="AJ13" s="692">
        <f>AJ8</f>
        <v>0</v>
      </c>
      <c r="AK13" s="692"/>
      <c r="AL13" s="692"/>
      <c r="AM13" s="300" t="s">
        <v>10</v>
      </c>
      <c r="AN13" s="692">
        <f>AJ9</f>
        <v>0</v>
      </c>
      <c r="AO13" s="692"/>
      <c r="AP13" s="692"/>
      <c r="AQ13" s="12">
        <v>3</v>
      </c>
      <c r="AR13" s="694"/>
      <c r="AS13" s="300" t="s">
        <v>10</v>
      </c>
      <c r="AT13" s="696"/>
      <c r="AU13" s="694"/>
      <c r="AV13" s="300" t="s">
        <v>10</v>
      </c>
      <c r="AW13" s="696"/>
      <c r="AX13" s="685"/>
      <c r="AY13" s="13"/>
      <c r="AZ13" s="13"/>
      <c r="BA13" s="16">
        <f>IF($F13=$AJ$19,IF($B13=$AJ$22,J13,0),0)</f>
        <v>0</v>
      </c>
      <c r="BB13" s="55">
        <f>IF($B13=$AJ$19,IF($F13=$AJ$22,J13,0),0)</f>
        <v>0</v>
      </c>
      <c r="BC13" s="13">
        <f>IF($F13=$AJ$19,IF($B13=$AJ$22,L13,0),0)</f>
        <v>0</v>
      </c>
      <c r="BD13" s="13">
        <f>IF($B13=$AJ$19,IF($F13=$AJ$22,L13,0),0)</f>
        <v>0</v>
      </c>
      <c r="BE13" s="13">
        <f>IF($F13=$AJ$19,IF($B13=$AJ$22,M13,0),0)</f>
        <v>0</v>
      </c>
      <c r="BF13" s="13">
        <f>IF($B13=$AJ$19,IF($F13=$AJ$22,M13,0),0)</f>
        <v>0</v>
      </c>
      <c r="BG13" s="13">
        <f>IF($F13=$AJ$19,IF($B13=$AJ$22,O13,0),0)</f>
        <v>0</v>
      </c>
      <c r="BH13" s="17">
        <f>IF($B13=$AJ$19,IF($F13=$AJ$22,O13,0),0)</f>
        <v>0</v>
      </c>
      <c r="BI13" s="16">
        <f aca="true" t="shared" si="1" ref="BI13:BI21">IF($W13=$AJ$20,IF($S13=$AJ$23,AA13,0),0)</f>
        <v>0</v>
      </c>
      <c r="BJ13" s="13">
        <f aca="true" t="shared" si="2" ref="BJ13:BJ21">IF($S13=$AJ$20,IF($W13=$AJ$23,AA13,0),0)</f>
        <v>0</v>
      </c>
      <c r="BK13" s="13">
        <f aca="true" t="shared" si="3" ref="BK13:BK21">IF($W13=$AJ$20,IF($S13=$AJ$23,AC13,0),0)</f>
        <v>0</v>
      </c>
      <c r="BL13" s="13">
        <f aca="true" t="shared" si="4" ref="BL13:BL21">IF($S13=$AJ$20,IF($W13=$AJ$23,AC13,0),0)</f>
        <v>0</v>
      </c>
      <c r="BM13" s="13">
        <f aca="true" t="shared" si="5" ref="BM13:BM21">IF($W13=$AJ$20,IF($S13=$AJ$23,AD13,0),0)</f>
        <v>0</v>
      </c>
      <c r="BN13" s="13">
        <f aca="true" t="shared" si="6" ref="BN13:BN21">IF($S13=$AJ$20,IF($W13=$AJ$23,AD13,0),0)</f>
        <v>0</v>
      </c>
      <c r="BO13" s="13">
        <f aca="true" t="shared" si="7" ref="BO13:BO21">IF($W13=$AJ$20,IF($S13=$AJ$23,AF13,0),0)</f>
        <v>0</v>
      </c>
      <c r="BP13" s="17">
        <f aca="true" t="shared" si="8" ref="BP13:BP21">IF($S13=$AJ$20,IF($W13=$AJ$23,AF13,0),0)</f>
        <v>0</v>
      </c>
      <c r="BT13" s="156"/>
      <c r="BU13" s="156"/>
      <c r="BV13" s="156"/>
      <c r="BW13" s="156"/>
      <c r="BX13" s="156">
        <f t="shared" si="0"/>
        <v>0</v>
      </c>
      <c r="BY13" s="156"/>
      <c r="BZ13" s="156"/>
      <c r="CA13" s="156"/>
      <c r="CB13" s="156"/>
      <c r="CC13" s="156"/>
      <c r="CD13" s="156"/>
      <c r="CE13" s="156"/>
      <c r="CF13" s="156"/>
      <c r="CG13" s="156"/>
    </row>
    <row r="14" spans="1:85" ht="15" customHeight="1">
      <c r="A14" s="24"/>
      <c r="B14" s="693"/>
      <c r="C14" s="693"/>
      <c r="D14" s="693"/>
      <c r="E14" s="299"/>
      <c r="F14" s="693"/>
      <c r="G14" s="693"/>
      <c r="H14" s="693"/>
      <c r="I14" s="15" t="s">
        <v>129</v>
      </c>
      <c r="J14" s="695"/>
      <c r="K14" s="299"/>
      <c r="L14" s="697"/>
      <c r="M14" s="695"/>
      <c r="N14" s="299"/>
      <c r="O14" s="697"/>
      <c r="P14" s="712"/>
      <c r="Q14" s="165"/>
      <c r="R14" s="24"/>
      <c r="S14" s="693"/>
      <c r="T14" s="693"/>
      <c r="U14" s="693"/>
      <c r="V14" s="299"/>
      <c r="W14" s="693"/>
      <c r="X14" s="693"/>
      <c r="Y14" s="693"/>
      <c r="Z14" s="15" t="s">
        <v>132</v>
      </c>
      <c r="AA14" s="695"/>
      <c r="AB14" s="299"/>
      <c r="AC14" s="697"/>
      <c r="AD14" s="695"/>
      <c r="AE14" s="299"/>
      <c r="AF14" s="697"/>
      <c r="AG14" s="712"/>
      <c r="AH14" s="165"/>
      <c r="AI14" s="24"/>
      <c r="AJ14" s="693"/>
      <c r="AK14" s="693"/>
      <c r="AL14" s="693"/>
      <c r="AM14" s="299"/>
      <c r="AN14" s="693"/>
      <c r="AO14" s="693"/>
      <c r="AP14" s="693"/>
      <c r="AQ14" s="15" t="s">
        <v>134</v>
      </c>
      <c r="AR14" s="695"/>
      <c r="AS14" s="299"/>
      <c r="AT14" s="697"/>
      <c r="AU14" s="695"/>
      <c r="AV14" s="299"/>
      <c r="AW14" s="697"/>
      <c r="AX14" s="685"/>
      <c r="AY14" s="13"/>
      <c r="AZ14" s="13"/>
      <c r="BA14" s="16"/>
      <c r="BB14" s="13"/>
      <c r="BC14" s="13"/>
      <c r="BD14" s="13"/>
      <c r="BE14" s="13"/>
      <c r="BF14" s="13"/>
      <c r="BG14" s="13"/>
      <c r="BH14" s="17"/>
      <c r="BI14" s="16">
        <f t="shared" si="1"/>
        <v>0</v>
      </c>
      <c r="BJ14" s="13">
        <f t="shared" si="2"/>
        <v>0</v>
      </c>
      <c r="BK14" s="13">
        <f t="shared" si="3"/>
        <v>0</v>
      </c>
      <c r="BL14" s="13">
        <f t="shared" si="4"/>
        <v>0</v>
      </c>
      <c r="BM14" s="13">
        <f t="shared" si="5"/>
        <v>0</v>
      </c>
      <c r="BN14" s="13">
        <f t="shared" si="6"/>
        <v>0</v>
      </c>
      <c r="BO14" s="13">
        <f t="shared" si="7"/>
        <v>0</v>
      </c>
      <c r="BP14" s="17">
        <f t="shared" si="8"/>
        <v>0</v>
      </c>
      <c r="BT14" s="156"/>
      <c r="BU14" s="156"/>
      <c r="BV14" s="156"/>
      <c r="BW14" s="156"/>
      <c r="BX14" s="156">
        <f t="shared" si="0"/>
        <v>0</v>
      </c>
      <c r="BY14" s="156"/>
      <c r="BZ14" s="156"/>
      <c r="CA14" s="156"/>
      <c r="CB14" s="156"/>
      <c r="CC14" s="156"/>
      <c r="CD14" s="156"/>
      <c r="CE14" s="156"/>
      <c r="CF14" s="156"/>
      <c r="CG14" s="156"/>
    </row>
    <row r="15" spans="1:85" ht="15" customHeight="1">
      <c r="A15" s="22">
        <v>2</v>
      </c>
      <c r="B15" s="692">
        <f>B8</f>
        <v>0</v>
      </c>
      <c r="C15" s="692"/>
      <c r="D15" s="692"/>
      <c r="E15" s="300" t="s">
        <v>10</v>
      </c>
      <c r="F15" s="692">
        <f>B9</f>
        <v>0</v>
      </c>
      <c r="G15" s="692"/>
      <c r="H15" s="692"/>
      <c r="I15" s="12">
        <v>3</v>
      </c>
      <c r="J15" s="694"/>
      <c r="K15" s="300" t="s">
        <v>10</v>
      </c>
      <c r="L15" s="696"/>
      <c r="M15" s="694"/>
      <c r="N15" s="300" t="s">
        <v>10</v>
      </c>
      <c r="O15" s="696"/>
      <c r="P15" s="300"/>
      <c r="Q15" s="157"/>
      <c r="R15" s="22">
        <v>2</v>
      </c>
      <c r="S15" s="692">
        <f>S8</f>
        <v>0</v>
      </c>
      <c r="T15" s="692"/>
      <c r="U15" s="692"/>
      <c r="V15" s="300" t="s">
        <v>10</v>
      </c>
      <c r="W15" s="692">
        <f>S9</f>
        <v>0</v>
      </c>
      <c r="X15" s="692"/>
      <c r="Y15" s="692"/>
      <c r="Z15" s="12">
        <v>3</v>
      </c>
      <c r="AA15" s="694"/>
      <c r="AB15" s="300" t="s">
        <v>10</v>
      </c>
      <c r="AC15" s="696"/>
      <c r="AD15" s="694"/>
      <c r="AE15" s="300" t="s">
        <v>10</v>
      </c>
      <c r="AF15" s="696"/>
      <c r="AG15" s="300"/>
      <c r="AH15" s="157"/>
      <c r="AI15" s="22">
        <v>1</v>
      </c>
      <c r="AJ15" s="692">
        <f>AJ7</f>
        <v>0</v>
      </c>
      <c r="AK15" s="692"/>
      <c r="AL15" s="692"/>
      <c r="AM15" s="300" t="s">
        <v>10</v>
      </c>
      <c r="AN15" s="692">
        <f>AJ8</f>
        <v>0</v>
      </c>
      <c r="AO15" s="692"/>
      <c r="AP15" s="692"/>
      <c r="AQ15" s="12">
        <v>2</v>
      </c>
      <c r="AR15" s="694"/>
      <c r="AS15" s="300" t="s">
        <v>10</v>
      </c>
      <c r="AT15" s="696"/>
      <c r="AU15" s="694"/>
      <c r="AV15" s="300" t="s">
        <v>10</v>
      </c>
      <c r="AW15" s="696"/>
      <c r="AX15" s="685"/>
      <c r="AY15" s="13"/>
      <c r="AZ15" s="13"/>
      <c r="BA15" s="16">
        <f>IF($F15=$AJ$19,IF($B15=$AJ$22,J15,0),0)</f>
        <v>0</v>
      </c>
      <c r="BB15" s="13">
        <f>IF($B15=$AJ$19,IF($F15=$AJ$22,J15,0),0)</f>
        <v>0</v>
      </c>
      <c r="BC15" s="13">
        <f>IF($F15=$AJ$19,IF($B15=$AJ$22,L15,0),0)</f>
        <v>0</v>
      </c>
      <c r="BD15" s="13">
        <f>IF($B15=$AJ$19,IF($F15=$AJ$22,L15,0),0)</f>
        <v>0</v>
      </c>
      <c r="BE15" s="13">
        <f>IF($F15=$AJ$19,IF($B15=$AJ$22,M15,0),0)</f>
        <v>0</v>
      </c>
      <c r="BF15" s="13">
        <f>IF($B15=$AJ$19,IF($F15=$AJ$22,M15,0),0)</f>
        <v>0</v>
      </c>
      <c r="BG15" s="13">
        <f>IF($F15=$AJ$19,IF($B15=$AJ$22,O15,0),0)</f>
        <v>0</v>
      </c>
      <c r="BH15" s="17">
        <f>IF($B15=$AJ$19,IF($F15=$AJ$22,O15,0),0)</f>
        <v>0</v>
      </c>
      <c r="BI15" s="16">
        <f t="shared" si="1"/>
        <v>0</v>
      </c>
      <c r="BJ15" s="13">
        <f t="shared" si="2"/>
        <v>0</v>
      </c>
      <c r="BK15" s="13">
        <f t="shared" si="3"/>
        <v>0</v>
      </c>
      <c r="BL15" s="13">
        <f t="shared" si="4"/>
        <v>0</v>
      </c>
      <c r="BM15" s="13">
        <f t="shared" si="5"/>
        <v>0</v>
      </c>
      <c r="BN15" s="13">
        <f t="shared" si="6"/>
        <v>0</v>
      </c>
      <c r="BO15" s="13">
        <f t="shared" si="7"/>
        <v>0</v>
      </c>
      <c r="BP15" s="17">
        <f t="shared" si="8"/>
        <v>0</v>
      </c>
      <c r="BT15" s="156"/>
      <c r="BU15" s="156"/>
      <c r="BV15" s="156"/>
      <c r="BW15" s="156"/>
      <c r="BX15" s="156">
        <f t="shared" si="0"/>
        <v>0</v>
      </c>
      <c r="BY15" s="156"/>
      <c r="BZ15" s="156"/>
      <c r="CA15" s="156"/>
      <c r="CB15" s="156"/>
      <c r="CC15" s="156"/>
      <c r="CD15" s="156"/>
      <c r="CE15" s="156"/>
      <c r="CF15" s="156"/>
      <c r="CG15" s="156"/>
    </row>
    <row r="16" spans="1:85" ht="15" customHeight="1">
      <c r="A16" s="24"/>
      <c r="B16" s="693"/>
      <c r="C16" s="693"/>
      <c r="D16" s="693"/>
      <c r="E16" s="299"/>
      <c r="F16" s="693"/>
      <c r="G16" s="693"/>
      <c r="H16" s="693"/>
      <c r="I16" s="15" t="s">
        <v>128</v>
      </c>
      <c r="J16" s="695"/>
      <c r="K16" s="299"/>
      <c r="L16" s="697"/>
      <c r="M16" s="695"/>
      <c r="N16" s="299"/>
      <c r="O16" s="697"/>
      <c r="P16" s="299"/>
      <c r="Q16" s="158"/>
      <c r="R16" s="24"/>
      <c r="S16" s="693"/>
      <c r="T16" s="693"/>
      <c r="U16" s="693"/>
      <c r="V16" s="299"/>
      <c r="W16" s="693"/>
      <c r="X16" s="693"/>
      <c r="Y16" s="693"/>
      <c r="Z16" s="15" t="s">
        <v>131</v>
      </c>
      <c r="AA16" s="695"/>
      <c r="AB16" s="299"/>
      <c r="AC16" s="697"/>
      <c r="AD16" s="695"/>
      <c r="AE16" s="299"/>
      <c r="AF16" s="697"/>
      <c r="AG16" s="299"/>
      <c r="AH16" s="158"/>
      <c r="AI16" s="24"/>
      <c r="AJ16" s="693"/>
      <c r="AK16" s="693"/>
      <c r="AL16" s="693"/>
      <c r="AM16" s="299"/>
      <c r="AN16" s="693"/>
      <c r="AO16" s="693"/>
      <c r="AP16" s="693"/>
      <c r="AQ16" s="15" t="s">
        <v>135</v>
      </c>
      <c r="AR16" s="695"/>
      <c r="AS16" s="299"/>
      <c r="AT16" s="697"/>
      <c r="AU16" s="695"/>
      <c r="AV16" s="299"/>
      <c r="AW16" s="697"/>
      <c r="AX16" s="685"/>
      <c r="AY16" s="13"/>
      <c r="AZ16" s="13"/>
      <c r="BA16" s="16"/>
      <c r="BB16" s="13"/>
      <c r="BC16" s="13"/>
      <c r="BD16" s="13"/>
      <c r="BE16" s="13"/>
      <c r="BF16" s="13"/>
      <c r="BG16" s="13"/>
      <c r="BH16" s="17"/>
      <c r="BI16" s="16">
        <f t="shared" si="1"/>
        <v>0</v>
      </c>
      <c r="BJ16" s="13">
        <f t="shared" si="2"/>
        <v>0</v>
      </c>
      <c r="BK16" s="13">
        <f t="shared" si="3"/>
        <v>0</v>
      </c>
      <c r="BL16" s="13">
        <f t="shared" si="4"/>
        <v>0</v>
      </c>
      <c r="BM16" s="13">
        <f t="shared" si="5"/>
        <v>0</v>
      </c>
      <c r="BN16" s="13">
        <f t="shared" si="6"/>
        <v>0</v>
      </c>
      <c r="BO16" s="13">
        <f t="shared" si="7"/>
        <v>0</v>
      </c>
      <c r="BP16" s="17">
        <f t="shared" si="8"/>
        <v>0</v>
      </c>
      <c r="BT16" s="156"/>
      <c r="BU16" s="156"/>
      <c r="BV16" s="156"/>
      <c r="BW16" s="156"/>
      <c r="BX16" s="156">
        <f t="shared" si="0"/>
        <v>0</v>
      </c>
      <c r="BY16" s="156"/>
      <c r="BZ16" s="156"/>
      <c r="CA16" s="156"/>
      <c r="CB16" s="156"/>
      <c r="CC16" s="156"/>
      <c r="CD16" s="156"/>
      <c r="CE16" s="156"/>
      <c r="CF16" s="156"/>
      <c r="CG16" s="156"/>
    </row>
    <row r="17" spans="1:85" ht="15" customHeight="1">
      <c r="A17" s="22">
        <v>1</v>
      </c>
      <c r="B17" s="692">
        <f>B7</f>
        <v>0</v>
      </c>
      <c r="C17" s="692"/>
      <c r="D17" s="692"/>
      <c r="E17" s="300" t="s">
        <v>10</v>
      </c>
      <c r="F17" s="692">
        <f>B9</f>
        <v>0</v>
      </c>
      <c r="G17" s="692"/>
      <c r="H17" s="692"/>
      <c r="I17" s="12">
        <v>3</v>
      </c>
      <c r="J17" s="694"/>
      <c r="K17" s="300" t="s">
        <v>10</v>
      </c>
      <c r="L17" s="696"/>
      <c r="M17" s="694"/>
      <c r="N17" s="300" t="s">
        <v>10</v>
      </c>
      <c r="O17" s="696"/>
      <c r="P17" s="300"/>
      <c r="Q17" s="157"/>
      <c r="R17" s="22">
        <v>1</v>
      </c>
      <c r="S17" s="692">
        <f>S7</f>
        <v>0</v>
      </c>
      <c r="T17" s="692"/>
      <c r="U17" s="692"/>
      <c r="V17" s="300" t="s">
        <v>10</v>
      </c>
      <c r="W17" s="692">
        <f>S9</f>
        <v>0</v>
      </c>
      <c r="X17" s="692"/>
      <c r="Y17" s="692"/>
      <c r="Z17" s="12">
        <v>3</v>
      </c>
      <c r="AA17" s="694"/>
      <c r="AB17" s="300" t="s">
        <v>10</v>
      </c>
      <c r="AC17" s="696"/>
      <c r="AD17" s="694"/>
      <c r="AE17" s="300" t="s">
        <v>10</v>
      </c>
      <c r="AF17" s="696"/>
      <c r="AG17" s="300"/>
      <c r="AH17" s="157"/>
      <c r="AI17" s="710" t="s">
        <v>51</v>
      </c>
      <c r="AJ17" s="698" t="s">
        <v>14</v>
      </c>
      <c r="AK17" s="698"/>
      <c r="AL17" s="698"/>
      <c r="AM17" s="698"/>
      <c r="AN17" s="698"/>
      <c r="AO17" s="698"/>
      <c r="AP17" s="698"/>
      <c r="AQ17" s="710" t="s">
        <v>52</v>
      </c>
      <c r="AR17" s="699" t="s">
        <v>6</v>
      </c>
      <c r="AS17" s="699"/>
      <c r="AT17" s="699"/>
      <c r="AU17" s="699" t="s">
        <v>7</v>
      </c>
      <c r="AV17" s="699"/>
      <c r="AW17" s="699"/>
      <c r="AX17" s="701"/>
      <c r="BA17" s="16">
        <f>IF($F17=$AJ$19,IF($B17=$AJ$22,J17,0),0)</f>
        <v>0</v>
      </c>
      <c r="BB17" s="13">
        <f>IF($B17=$AJ$19,IF($F17=$AJ$22,J17,0),0)</f>
        <v>0</v>
      </c>
      <c r="BC17" s="13">
        <f>IF($F17=$AJ$19,IF($B17=$AJ$22,L17,0),0)</f>
        <v>0</v>
      </c>
      <c r="BD17" s="13">
        <f>IF($B17=$AJ$19,IF($F17=$AJ$22,L17,0),0)</f>
        <v>0</v>
      </c>
      <c r="BE17" s="13">
        <f>IF($F17=$AJ$19,IF($B17=$AJ$22,M17,0),0)</f>
        <v>0</v>
      </c>
      <c r="BF17" s="13">
        <f>IF($B17=$AJ$19,IF($F17=$AJ$22,M17,0),0)</f>
        <v>0</v>
      </c>
      <c r="BG17" s="13">
        <f>IF($F17=$AJ$19,IF($B17=$AJ$22,O17,0),0)</f>
        <v>0</v>
      </c>
      <c r="BH17" s="17">
        <f>IF($B17=$AJ$19,IF($F17=$AJ$22,O17,0),0)</f>
        <v>0</v>
      </c>
      <c r="BI17" s="16">
        <f t="shared" si="1"/>
        <v>0</v>
      </c>
      <c r="BJ17" s="13">
        <f t="shared" si="2"/>
        <v>0</v>
      </c>
      <c r="BK17" s="13">
        <f t="shared" si="3"/>
        <v>0</v>
      </c>
      <c r="BL17" s="13">
        <f t="shared" si="4"/>
        <v>0</v>
      </c>
      <c r="BM17" s="13">
        <f t="shared" si="5"/>
        <v>0</v>
      </c>
      <c r="BN17" s="13">
        <f t="shared" si="6"/>
        <v>0</v>
      </c>
      <c r="BO17" s="13">
        <f t="shared" si="7"/>
        <v>0</v>
      </c>
      <c r="BP17" s="17">
        <f t="shared" si="8"/>
        <v>0</v>
      </c>
      <c r="BT17" s="156"/>
      <c r="BU17" s="156"/>
      <c r="BV17" s="156"/>
      <c r="BW17" s="156"/>
      <c r="BX17" s="156">
        <f t="shared" si="0"/>
        <v>0</v>
      </c>
      <c r="BY17" s="156"/>
      <c r="BZ17" s="156"/>
      <c r="CA17" s="156"/>
      <c r="CB17" s="156"/>
      <c r="CC17" s="156"/>
      <c r="CD17" s="156"/>
      <c r="CE17" s="156"/>
      <c r="CF17" s="156"/>
      <c r="CG17" s="156"/>
    </row>
    <row r="18" spans="1:85" ht="15" customHeight="1">
      <c r="A18" s="24"/>
      <c r="B18" s="693"/>
      <c r="C18" s="693"/>
      <c r="D18" s="693"/>
      <c r="E18" s="299"/>
      <c r="F18" s="693"/>
      <c r="G18" s="693"/>
      <c r="H18" s="693"/>
      <c r="I18" s="15" t="s">
        <v>145</v>
      </c>
      <c r="J18" s="695"/>
      <c r="K18" s="299"/>
      <c r="L18" s="697"/>
      <c r="M18" s="695"/>
      <c r="N18" s="299"/>
      <c r="O18" s="697"/>
      <c r="P18" s="299"/>
      <c r="Q18" s="158"/>
      <c r="R18" s="24"/>
      <c r="S18" s="693"/>
      <c r="T18" s="693"/>
      <c r="U18" s="693"/>
      <c r="V18" s="299"/>
      <c r="W18" s="693"/>
      <c r="X18" s="693"/>
      <c r="Y18" s="693"/>
      <c r="Z18" s="15" t="s">
        <v>146</v>
      </c>
      <c r="AA18" s="695"/>
      <c r="AB18" s="299"/>
      <c r="AC18" s="697"/>
      <c r="AD18" s="695"/>
      <c r="AE18" s="299"/>
      <c r="AF18" s="697"/>
      <c r="AG18" s="299"/>
      <c r="AH18" s="158"/>
      <c r="AI18" s="710"/>
      <c r="AJ18" s="698"/>
      <c r="AK18" s="698"/>
      <c r="AL18" s="698"/>
      <c r="AM18" s="698"/>
      <c r="AN18" s="698"/>
      <c r="AO18" s="698"/>
      <c r="AP18" s="698"/>
      <c r="AQ18" s="710"/>
      <c r="AR18" s="699"/>
      <c r="AS18" s="699"/>
      <c r="AT18" s="699"/>
      <c r="AU18" s="699"/>
      <c r="AV18" s="699"/>
      <c r="AW18" s="699"/>
      <c r="AX18" s="701"/>
      <c r="BA18" s="16"/>
      <c r="BB18" s="13"/>
      <c r="BC18" s="13"/>
      <c r="BD18" s="13"/>
      <c r="BE18" s="13"/>
      <c r="BF18" s="13"/>
      <c r="BG18" s="13"/>
      <c r="BH18" s="17"/>
      <c r="BI18" s="16">
        <f t="shared" si="1"/>
        <v>0</v>
      </c>
      <c r="BJ18" s="13">
        <f t="shared" si="2"/>
        <v>0</v>
      </c>
      <c r="BK18" s="13">
        <f t="shared" si="3"/>
        <v>0</v>
      </c>
      <c r="BL18" s="13">
        <f t="shared" si="4"/>
        <v>0</v>
      </c>
      <c r="BM18" s="13">
        <f t="shared" si="5"/>
        <v>0</v>
      </c>
      <c r="BN18" s="13">
        <f t="shared" si="6"/>
        <v>0</v>
      </c>
      <c r="BO18" s="13">
        <f t="shared" si="7"/>
        <v>0</v>
      </c>
      <c r="BP18" s="17">
        <f t="shared" si="8"/>
        <v>0</v>
      </c>
      <c r="BT18" s="156"/>
      <c r="BU18" s="156"/>
      <c r="BV18" s="156"/>
      <c r="BW18" s="156"/>
      <c r="BX18" s="156">
        <f t="shared" si="0"/>
        <v>0</v>
      </c>
      <c r="BY18" s="156"/>
      <c r="BZ18" s="156"/>
      <c r="CA18" s="156"/>
      <c r="CB18" s="156"/>
      <c r="CC18" s="156"/>
      <c r="CD18" s="156"/>
      <c r="CE18" s="156"/>
      <c r="CF18" s="156"/>
      <c r="CG18" s="156"/>
    </row>
    <row r="19" spans="1:85" ht="30" customHeight="1">
      <c r="A19" s="275">
        <v>2</v>
      </c>
      <c r="B19" s="692">
        <f>B8</f>
        <v>0</v>
      </c>
      <c r="C19" s="692"/>
      <c r="D19" s="692"/>
      <c r="E19" s="157" t="s">
        <v>10</v>
      </c>
      <c r="F19" s="692">
        <f>B10</f>
        <v>0</v>
      </c>
      <c r="G19" s="692"/>
      <c r="H19" s="692"/>
      <c r="I19" s="277" t="s">
        <v>171</v>
      </c>
      <c r="J19" s="263"/>
      <c r="K19" s="157" t="s">
        <v>10</v>
      </c>
      <c r="L19" s="264"/>
      <c r="M19" s="263"/>
      <c r="N19" s="157" t="s">
        <v>10</v>
      </c>
      <c r="O19" s="264"/>
      <c r="P19" s="157"/>
      <c r="Q19" s="157"/>
      <c r="R19" s="275">
        <v>2</v>
      </c>
      <c r="S19" s="692">
        <f>S8</f>
        <v>0</v>
      </c>
      <c r="T19" s="692"/>
      <c r="U19" s="692"/>
      <c r="V19" s="157" t="s">
        <v>10</v>
      </c>
      <c r="W19" s="692">
        <f>S10</f>
        <v>0</v>
      </c>
      <c r="X19" s="692"/>
      <c r="Y19" s="692"/>
      <c r="Z19" s="277" t="s">
        <v>174</v>
      </c>
      <c r="AA19" s="263"/>
      <c r="AB19" s="157" t="s">
        <v>10</v>
      </c>
      <c r="AC19" s="264"/>
      <c r="AD19" s="263"/>
      <c r="AE19" s="157" t="s">
        <v>10</v>
      </c>
      <c r="AF19" s="264"/>
      <c r="AG19" s="157"/>
      <c r="AH19" s="157"/>
      <c r="AI19" s="267">
        <v>1</v>
      </c>
      <c r="AJ19" s="751">
        <f>IF(I7=3,B7,IF(I8=3,B8,IF(I9=3,B9,B10)))</f>
        <v>0</v>
      </c>
      <c r="AK19" s="752"/>
      <c r="AL19" s="752"/>
      <c r="AM19" s="752"/>
      <c r="AN19" s="752"/>
      <c r="AO19" s="752"/>
      <c r="AP19" s="19" t="s">
        <v>37</v>
      </c>
      <c r="AQ19" s="266">
        <f>RANK(AX19,$AX$19:$AX$23)</f>
        <v>1</v>
      </c>
      <c r="AR19" s="34">
        <f>AR26+AR29+AR33+BC22+BB22</f>
        <v>0</v>
      </c>
      <c r="AS19" s="157" t="s">
        <v>10</v>
      </c>
      <c r="AT19" s="265">
        <f>BA22+BD22+AT26+AT29+AT33</f>
        <v>0</v>
      </c>
      <c r="AU19" s="34">
        <f>AU26+AU29+AU33+BG22+BF22</f>
        <v>0</v>
      </c>
      <c r="AV19" s="157" t="s">
        <v>10</v>
      </c>
      <c r="AW19" s="265">
        <f>BE22+BH22+AW26+AW29+AW33</f>
        <v>0</v>
      </c>
      <c r="AX19" s="167">
        <f>(AR19-AT19)*10000000+AR19*1000000+(AU19-AW19)*1000+AU19</f>
        <v>0</v>
      </c>
      <c r="BA19" s="16">
        <f>IF($F19=$AJ$19,IF($B19=$AJ$22,J19,0),0)</f>
        <v>0</v>
      </c>
      <c r="BB19" s="13">
        <f>IF($B19=$AJ$19,IF($F19=$AJ$22,J19,0),0)</f>
        <v>0</v>
      </c>
      <c r="BC19" s="13">
        <f>IF($F19=$AJ$19,IF($B19=$AJ$22,L19,0),0)</f>
        <v>0</v>
      </c>
      <c r="BD19" s="13">
        <f>IF($B19=$AJ$19,IF($F19=$AJ$22,L19,0),0)</f>
        <v>0</v>
      </c>
      <c r="BE19" s="13">
        <f>IF($F19=$AJ$19,IF($B19=$AJ$22,M19,0),0)</f>
        <v>0</v>
      </c>
      <c r="BF19" s="13">
        <f>IF($B19=$AJ$19,IF($F19=$AJ$22,M19,0),0)</f>
        <v>0</v>
      </c>
      <c r="BG19" s="13">
        <f>IF($F19=$AJ$19,IF($B19=$AJ$22,O19,0),0)</f>
        <v>0</v>
      </c>
      <c r="BH19" s="17">
        <f>IF($B19=$AJ$19,IF($F19=$AJ$22,O19,0),0)</f>
        <v>0</v>
      </c>
      <c r="BI19" s="16">
        <f t="shared" si="1"/>
        <v>0</v>
      </c>
      <c r="BJ19" s="13">
        <f t="shared" si="2"/>
        <v>0</v>
      </c>
      <c r="BK19" s="13">
        <f t="shared" si="3"/>
        <v>0</v>
      </c>
      <c r="BL19" s="13">
        <f t="shared" si="4"/>
        <v>0</v>
      </c>
      <c r="BM19" s="13">
        <f t="shared" si="5"/>
        <v>0</v>
      </c>
      <c r="BN19" s="13">
        <f t="shared" si="6"/>
        <v>0</v>
      </c>
      <c r="BO19" s="13">
        <f t="shared" si="7"/>
        <v>0</v>
      </c>
      <c r="BP19" s="17">
        <f t="shared" si="8"/>
        <v>0</v>
      </c>
      <c r="BT19" s="156"/>
      <c r="BU19" s="156"/>
      <c r="BV19" s="156"/>
      <c r="BW19" s="156"/>
      <c r="BX19" s="156" t="e">
        <f>IF(#REF!=$AJ$20,IF(#REF!=$AJ$23,#REF!,0),0)</f>
        <v>#REF!</v>
      </c>
      <c r="BY19" s="156"/>
      <c r="BZ19" s="156"/>
      <c r="CA19" s="156"/>
      <c r="CB19" s="156"/>
      <c r="CC19" s="156"/>
      <c r="CD19" s="156"/>
      <c r="CE19" s="156"/>
      <c r="CF19" s="156"/>
      <c r="CG19" s="156"/>
    </row>
    <row r="20" spans="1:85" ht="30" customHeight="1">
      <c r="A20" s="275">
        <v>3</v>
      </c>
      <c r="B20" s="692">
        <f>B9</f>
        <v>0</v>
      </c>
      <c r="C20" s="692"/>
      <c r="D20" s="692"/>
      <c r="E20" s="157" t="s">
        <v>10</v>
      </c>
      <c r="F20" s="692">
        <f>B10</f>
        <v>0</v>
      </c>
      <c r="G20" s="692"/>
      <c r="H20" s="692"/>
      <c r="I20" s="277" t="s">
        <v>172</v>
      </c>
      <c r="J20" s="263"/>
      <c r="K20" s="157" t="s">
        <v>10</v>
      </c>
      <c r="L20" s="264"/>
      <c r="M20" s="263"/>
      <c r="N20" s="157" t="s">
        <v>10</v>
      </c>
      <c r="O20" s="264"/>
      <c r="P20" s="157"/>
      <c r="Q20" s="157"/>
      <c r="R20" s="275">
        <v>3</v>
      </c>
      <c r="S20" s="692">
        <f>S9</f>
        <v>0</v>
      </c>
      <c r="T20" s="692"/>
      <c r="U20" s="692"/>
      <c r="V20" s="157" t="s">
        <v>10</v>
      </c>
      <c r="W20" s="692">
        <f>S10</f>
        <v>0</v>
      </c>
      <c r="X20" s="692"/>
      <c r="Y20" s="692"/>
      <c r="Z20" s="277" t="s">
        <v>175</v>
      </c>
      <c r="AA20" s="263"/>
      <c r="AB20" s="157" t="s">
        <v>10</v>
      </c>
      <c r="AC20" s="264"/>
      <c r="AD20" s="263"/>
      <c r="AE20" s="157" t="s">
        <v>10</v>
      </c>
      <c r="AF20" s="264"/>
      <c r="AG20" s="157"/>
      <c r="AH20" s="157"/>
      <c r="AI20" s="267">
        <v>2</v>
      </c>
      <c r="AJ20" s="751">
        <f>IF(Z7=3,S7,IF(Z8=3,S8,IF(Z9=3,S9,S10)))</f>
        <v>0</v>
      </c>
      <c r="AK20" s="752"/>
      <c r="AL20" s="752"/>
      <c r="AM20" s="752"/>
      <c r="AN20" s="752"/>
      <c r="AO20" s="752"/>
      <c r="AP20" s="19" t="s">
        <v>36</v>
      </c>
      <c r="AQ20" s="266">
        <f>RANK(AX20,$AX$19:$AX$23)</f>
        <v>1</v>
      </c>
      <c r="AR20" s="34">
        <f>BJ22+BK22+AR31+AR35+AT29</f>
        <v>0</v>
      </c>
      <c r="AS20" s="157" t="s">
        <v>10</v>
      </c>
      <c r="AT20" s="265">
        <f>BI22+BL22+AR29+AT31+AT35</f>
        <v>0</v>
      </c>
      <c r="AU20" s="34">
        <f>BN22+BO22+AW29+AU31+AU35</f>
        <v>0</v>
      </c>
      <c r="AV20" s="157" t="s">
        <v>10</v>
      </c>
      <c r="AW20" s="265">
        <f>BM22+BP22+AU29+AW31+AW35</f>
        <v>0</v>
      </c>
      <c r="AX20" s="167">
        <f>(AR20-AT20)*10000000+AR20*1000000+(AU20-AW20)*1000+AU20</f>
        <v>0</v>
      </c>
      <c r="BA20" s="16">
        <f>IF($F20=$AJ$19,IF($B20=$AJ$22,J20,0),0)</f>
        <v>0</v>
      </c>
      <c r="BB20" s="13">
        <f>IF($B20=$AJ$19,IF($F20=$AJ$22,J20,0),0)</f>
        <v>0</v>
      </c>
      <c r="BC20" s="13">
        <f>IF($F20=$AJ$19,IF($B20=$AJ$22,L20,0),0)</f>
        <v>0</v>
      </c>
      <c r="BD20" s="13">
        <f>IF($B20=$AJ$19,IF($F20=$AJ$22,L20,0),0)</f>
        <v>0</v>
      </c>
      <c r="BE20" s="13">
        <f>IF($F20=$AJ$19,IF($B20=$AJ$22,M20,0),0)</f>
        <v>0</v>
      </c>
      <c r="BF20" s="13">
        <f>IF($B20=$AJ$19,IF($F20=$AJ$22,M20,0),0)</f>
        <v>0</v>
      </c>
      <c r="BG20" s="13">
        <f>IF($F20=$AJ$19,IF($B20=$AJ$22,O20,0),0)</f>
        <v>0</v>
      </c>
      <c r="BH20" s="17">
        <f>IF($B20=$AJ$19,IF($F20=$AJ$22,O20,0),0)</f>
        <v>0</v>
      </c>
      <c r="BI20" s="16">
        <f t="shared" si="1"/>
        <v>0</v>
      </c>
      <c r="BJ20" s="13">
        <f t="shared" si="2"/>
        <v>0</v>
      </c>
      <c r="BK20" s="13">
        <f t="shared" si="3"/>
        <v>0</v>
      </c>
      <c r="BL20" s="13">
        <f t="shared" si="4"/>
        <v>0</v>
      </c>
      <c r="BM20" s="13">
        <f t="shared" si="5"/>
        <v>0</v>
      </c>
      <c r="BN20" s="13">
        <f t="shared" si="6"/>
        <v>0</v>
      </c>
      <c r="BO20" s="13">
        <f t="shared" si="7"/>
        <v>0</v>
      </c>
      <c r="BP20" s="17">
        <f t="shared" si="8"/>
        <v>0</v>
      </c>
      <c r="BT20" s="156"/>
      <c r="BU20" s="156"/>
      <c r="BV20" s="156"/>
      <c r="BW20" s="156"/>
      <c r="BX20" s="156" t="e">
        <f>IF(#REF!=$AJ$20,IF(#REF!=$AJ$23,#REF!,0),0)</f>
        <v>#REF!</v>
      </c>
      <c r="BY20" s="156"/>
      <c r="BZ20" s="156">
        <f>COUNTIF(S20:Y20,AJ20)</f>
        <v>2</v>
      </c>
      <c r="CA20" s="156"/>
      <c r="CB20" s="156"/>
      <c r="CC20" s="156"/>
      <c r="CD20" s="156"/>
      <c r="CE20" s="156"/>
      <c r="CF20" s="156"/>
      <c r="CG20" s="156"/>
    </row>
    <row r="21" spans="1:85" ht="30" customHeight="1">
      <c r="A21" s="275">
        <v>1</v>
      </c>
      <c r="B21" s="692">
        <f>B7</f>
        <v>0</v>
      </c>
      <c r="C21" s="692"/>
      <c r="D21" s="692"/>
      <c r="E21" s="157" t="s">
        <v>10</v>
      </c>
      <c r="F21" s="692">
        <f>B8</f>
        <v>0</v>
      </c>
      <c r="G21" s="692"/>
      <c r="H21" s="692"/>
      <c r="I21" s="277" t="s">
        <v>173</v>
      </c>
      <c r="J21" s="263"/>
      <c r="K21" s="157" t="s">
        <v>10</v>
      </c>
      <c r="L21" s="264"/>
      <c r="M21" s="263"/>
      <c r="N21" s="157" t="s">
        <v>10</v>
      </c>
      <c r="O21" s="264"/>
      <c r="P21" s="157"/>
      <c r="Q21" s="157"/>
      <c r="R21" s="275">
        <v>1</v>
      </c>
      <c r="S21" s="692">
        <f>S7</f>
        <v>0</v>
      </c>
      <c r="T21" s="692"/>
      <c r="U21" s="692"/>
      <c r="V21" s="157" t="s">
        <v>10</v>
      </c>
      <c r="W21" s="692">
        <f>S8</f>
        <v>0</v>
      </c>
      <c r="X21" s="692"/>
      <c r="Y21" s="692"/>
      <c r="Z21" s="277" t="s">
        <v>176</v>
      </c>
      <c r="AA21" s="263"/>
      <c r="AB21" s="157" t="s">
        <v>10</v>
      </c>
      <c r="AC21" s="264"/>
      <c r="AD21" s="263"/>
      <c r="AE21" s="157" t="s">
        <v>10</v>
      </c>
      <c r="AF21" s="264"/>
      <c r="AG21" s="157"/>
      <c r="AH21" s="157"/>
      <c r="AI21" s="267">
        <v>3</v>
      </c>
      <c r="AJ21" s="751">
        <f>IF(AQ7=3,AJ7,IF(AQ8=3,AJ8,AJ9))</f>
        <v>0</v>
      </c>
      <c r="AK21" s="752"/>
      <c r="AL21" s="752"/>
      <c r="AM21" s="752"/>
      <c r="AN21" s="752"/>
      <c r="AO21" s="752"/>
      <c r="AP21" s="19" t="s">
        <v>47</v>
      </c>
      <c r="AQ21" s="266">
        <f>RANK(AX21,$AX$19:$AX$23)</f>
        <v>1</v>
      </c>
      <c r="AR21" s="34">
        <f>AR28+AR30+AT33+AT35</f>
        <v>0</v>
      </c>
      <c r="AS21" s="157" t="s">
        <v>10</v>
      </c>
      <c r="AT21" s="265">
        <f>AT28+AT30+AR33+AR35</f>
        <v>0</v>
      </c>
      <c r="AU21" s="34">
        <f>AU28+AU30+AW33+AW35</f>
        <v>0</v>
      </c>
      <c r="AV21" s="157" t="s">
        <v>10</v>
      </c>
      <c r="AW21" s="265">
        <f>AW28+AW30+AU33+AU35</f>
        <v>0</v>
      </c>
      <c r="AX21" s="167">
        <f>(AR21-AT21)*10000000+AR21*1000000+(AU21-AW21)*1000+AU21</f>
        <v>0</v>
      </c>
      <c r="BA21" s="16">
        <f>IF($F21=$AJ$19,IF($B21=$AJ$22,J21,0),0)</f>
        <v>0</v>
      </c>
      <c r="BB21" s="13">
        <f>IF($B21=$AJ$19,IF($F21=$AJ$22,J21,0),0)</f>
        <v>0</v>
      </c>
      <c r="BC21" s="13">
        <f>IF($F21=$AJ$19,IF($B21=$AJ$22,L21,0),0)</f>
        <v>0</v>
      </c>
      <c r="BD21" s="13">
        <f>IF($B21=$AJ$19,IF($F21=$AJ$22,L21,0),0)</f>
        <v>0</v>
      </c>
      <c r="BE21" s="13">
        <f>IF($F21=$AJ$19,IF($B21=$AJ$22,M21,0),0)</f>
        <v>0</v>
      </c>
      <c r="BF21" s="13">
        <f>IF($B21=$AJ$19,IF($F21=$AJ$22,M21,0),0)</f>
        <v>0</v>
      </c>
      <c r="BG21" s="13">
        <f>IF($F21=$AJ$19,IF($B21=$AJ$22,O21,0),0)</f>
        <v>0</v>
      </c>
      <c r="BH21" s="17">
        <f>IF($B21=$AJ$19,IF($F21=$AJ$22,O21,0),0)</f>
        <v>0</v>
      </c>
      <c r="BI21" s="16">
        <f t="shared" si="1"/>
        <v>0</v>
      </c>
      <c r="BJ21" s="13">
        <f t="shared" si="2"/>
        <v>0</v>
      </c>
      <c r="BK21" s="13">
        <f t="shared" si="3"/>
        <v>0</v>
      </c>
      <c r="BL21" s="13">
        <f t="shared" si="4"/>
        <v>0</v>
      </c>
      <c r="BM21" s="13">
        <f t="shared" si="5"/>
        <v>0</v>
      </c>
      <c r="BN21" s="13">
        <f t="shared" si="6"/>
        <v>0</v>
      </c>
      <c r="BO21" s="13">
        <f t="shared" si="7"/>
        <v>0</v>
      </c>
      <c r="BP21" s="17">
        <f t="shared" si="8"/>
        <v>0</v>
      </c>
      <c r="BT21" s="156"/>
      <c r="BU21" s="156"/>
      <c r="BV21" s="156"/>
      <c r="BW21" s="156"/>
      <c r="BX21" s="156" t="e">
        <f>IF(#REF!=$AJ$20,IF(#REF!=$AJ$23,#REF!,0),0)</f>
        <v>#REF!</v>
      </c>
      <c r="BY21" s="156"/>
      <c r="BZ21" s="156"/>
      <c r="CA21" s="156"/>
      <c r="CB21" s="156"/>
      <c r="CC21" s="156"/>
      <c r="CD21" s="156"/>
      <c r="CE21" s="156"/>
      <c r="CF21" s="156"/>
      <c r="CG21" s="156"/>
    </row>
    <row r="22" spans="1:85" ht="30" customHeight="1">
      <c r="A22" s="753" t="s">
        <v>64</v>
      </c>
      <c r="B22" s="753"/>
      <c r="C22" s="753"/>
      <c r="D22" s="753"/>
      <c r="E22" s="753"/>
      <c r="F22" s="753"/>
      <c r="G22" s="753"/>
      <c r="H22" s="753"/>
      <c r="I22" s="753"/>
      <c r="J22" s="753"/>
      <c r="K22" s="753"/>
      <c r="L22" s="753"/>
      <c r="M22" s="753"/>
      <c r="N22" s="753"/>
      <c r="O22" s="753"/>
      <c r="P22" s="753"/>
      <c r="Q22" s="753"/>
      <c r="R22" s="753"/>
      <c r="S22" s="753"/>
      <c r="T22" s="753"/>
      <c r="U22" s="753"/>
      <c r="V22" s="753"/>
      <c r="W22" s="753"/>
      <c r="X22" s="753"/>
      <c r="Y22" s="753"/>
      <c r="Z22" s="753"/>
      <c r="AA22" s="753"/>
      <c r="AB22" s="753"/>
      <c r="AC22" s="753"/>
      <c r="AD22" s="753"/>
      <c r="AE22" s="753"/>
      <c r="AF22" s="753"/>
      <c r="AG22" s="754"/>
      <c r="AH22" s="168"/>
      <c r="AI22" s="267">
        <v>4</v>
      </c>
      <c r="AJ22" s="751">
        <f>IF(I7=4,B7,IF(I8=4,B8,IF(I9=4,B9,B10)))</f>
        <v>0</v>
      </c>
      <c r="AK22" s="752"/>
      <c r="AL22" s="752"/>
      <c r="AM22" s="752"/>
      <c r="AN22" s="752"/>
      <c r="AO22" s="752"/>
      <c r="AP22" s="19" t="s">
        <v>56</v>
      </c>
      <c r="AQ22" s="266">
        <f>RANK(AX22,$AX$19:$AX$23)</f>
        <v>1</v>
      </c>
      <c r="AR22" s="34">
        <f>BD22+BA22+AT28+AT31+AR37</f>
        <v>0</v>
      </c>
      <c r="AS22" s="157" t="s">
        <v>10</v>
      </c>
      <c r="AT22" s="265">
        <f>BB22+BC22+AR28+AR31+AT37</f>
        <v>0</v>
      </c>
      <c r="AU22" s="34">
        <f>BE22+BH22+AW28+AW31+AU37</f>
        <v>0</v>
      </c>
      <c r="AV22" s="157" t="s">
        <v>10</v>
      </c>
      <c r="AW22" s="265">
        <f>BF22+BG22+AU28+AU31+AW37</f>
        <v>0</v>
      </c>
      <c r="AX22" s="167">
        <f>(AR22-AT22)*10000000+AR22*1000000+(AU22-AW22)*1000+AU22</f>
        <v>0</v>
      </c>
      <c r="BA22" s="38">
        <f aca="true" t="shared" si="9" ref="BA22:BP22">SUM(BA13:BA21)</f>
        <v>0</v>
      </c>
      <c r="BB22" s="10">
        <f t="shared" si="9"/>
        <v>0</v>
      </c>
      <c r="BC22" s="10">
        <f t="shared" si="9"/>
        <v>0</v>
      </c>
      <c r="BD22" s="10">
        <f t="shared" si="9"/>
        <v>0</v>
      </c>
      <c r="BE22" s="40">
        <f t="shared" si="9"/>
        <v>0</v>
      </c>
      <c r="BF22" s="40">
        <f t="shared" si="9"/>
        <v>0</v>
      </c>
      <c r="BG22" s="40">
        <f t="shared" si="9"/>
        <v>0</v>
      </c>
      <c r="BH22" s="41">
        <f t="shared" si="9"/>
        <v>0</v>
      </c>
      <c r="BI22" s="38">
        <f t="shared" si="9"/>
        <v>0</v>
      </c>
      <c r="BJ22" s="10">
        <f t="shared" si="9"/>
        <v>0</v>
      </c>
      <c r="BK22" s="10">
        <f t="shared" si="9"/>
        <v>0</v>
      </c>
      <c r="BL22" s="10">
        <f t="shared" si="9"/>
        <v>0</v>
      </c>
      <c r="BM22" s="10">
        <f t="shared" si="9"/>
        <v>0</v>
      </c>
      <c r="BN22" s="10">
        <f t="shared" si="9"/>
        <v>0</v>
      </c>
      <c r="BO22" s="10">
        <f t="shared" si="9"/>
        <v>0</v>
      </c>
      <c r="BP22" s="39">
        <f t="shared" si="9"/>
        <v>0</v>
      </c>
      <c r="BT22" s="156"/>
      <c r="BU22" s="156"/>
      <c r="BV22" s="156"/>
      <c r="BW22" s="156"/>
      <c r="BX22" s="156"/>
      <c r="BY22" s="156"/>
      <c r="BZ22" s="156" t="b">
        <f>AND(S20=AJ20,W20=AJ20,S20=AJ23,W20=AJ23)</f>
        <v>1</v>
      </c>
      <c r="CA22" s="156"/>
      <c r="CB22" s="156"/>
      <c r="CC22" s="156"/>
      <c r="CD22" s="156"/>
      <c r="CE22" s="156"/>
      <c r="CF22" s="156"/>
      <c r="CG22" s="156"/>
    </row>
    <row r="23" spans="35:85" ht="30" customHeight="1">
      <c r="AI23" s="267">
        <v>5</v>
      </c>
      <c r="AJ23" s="751">
        <f>IF(Z7=4,S7,IF(Z8=4,S8,IF(Z9=4,S9,S10)))</f>
        <v>0</v>
      </c>
      <c r="AK23" s="752"/>
      <c r="AL23" s="752"/>
      <c r="AM23" s="752"/>
      <c r="AN23" s="752"/>
      <c r="AO23" s="752"/>
      <c r="AP23" s="19" t="s">
        <v>65</v>
      </c>
      <c r="AQ23" s="266">
        <f>RANK(AX23,$AX$19:$AX$23)</f>
        <v>1</v>
      </c>
      <c r="AR23" s="34">
        <f>BI22+BL22+AT26+AT30+AT37</f>
        <v>0</v>
      </c>
      <c r="AS23" s="157" t="s">
        <v>10</v>
      </c>
      <c r="AT23" s="265">
        <f>BJ22+BK22+AR26+AR30+AR37</f>
        <v>0</v>
      </c>
      <c r="AU23" s="34">
        <f>BM22+BP22+AW26+AW30+AW37</f>
        <v>0</v>
      </c>
      <c r="AV23" s="157" t="s">
        <v>10</v>
      </c>
      <c r="AW23" s="265">
        <f>BN22+BO22+AU26+AU30+AU37</f>
        <v>0</v>
      </c>
      <c r="AX23" s="167">
        <f>(AR23-AT23)*10000000+AR23*1000000+(AU23-AW23)*1000+AU23</f>
        <v>0</v>
      </c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</row>
    <row r="24" spans="1:85" ht="15" customHeight="1">
      <c r="A24" s="691" t="s">
        <v>55</v>
      </c>
      <c r="B24" s="691"/>
      <c r="C24" s="691"/>
      <c r="D24" s="691"/>
      <c r="E24" s="691"/>
      <c r="F24" s="691"/>
      <c r="G24" s="691"/>
      <c r="H24" s="691"/>
      <c r="I24" s="691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691"/>
      <c r="V24" s="691"/>
      <c r="W24" s="691"/>
      <c r="X24" s="691"/>
      <c r="Y24" s="691"/>
      <c r="Z24" s="691"/>
      <c r="AA24" s="691"/>
      <c r="AB24" s="691"/>
      <c r="AC24" s="691"/>
      <c r="AD24" s="691"/>
      <c r="AE24" s="691"/>
      <c r="AF24" s="691"/>
      <c r="AG24" s="746"/>
      <c r="AH24" s="173"/>
      <c r="AI24" s="699" t="s">
        <v>11</v>
      </c>
      <c r="AJ24" s="699"/>
      <c r="AK24" s="699"/>
      <c r="AL24" s="699"/>
      <c r="AM24" s="699"/>
      <c r="AN24" s="699"/>
      <c r="AO24" s="699"/>
      <c r="AP24" s="699"/>
      <c r="AQ24" s="699"/>
      <c r="AR24" s="699" t="s">
        <v>6</v>
      </c>
      <c r="AS24" s="699"/>
      <c r="AT24" s="699"/>
      <c r="AU24" s="699" t="s">
        <v>7</v>
      </c>
      <c r="AV24" s="699"/>
      <c r="AW24" s="699"/>
      <c r="AX24" s="748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</row>
    <row r="25" spans="1:85" ht="15" customHeight="1">
      <c r="A25" s="742"/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2"/>
      <c r="Q25" s="742"/>
      <c r="R25" s="742"/>
      <c r="S25" s="742"/>
      <c r="T25" s="742"/>
      <c r="U25" s="742"/>
      <c r="V25" s="742"/>
      <c r="W25" s="742"/>
      <c r="X25" s="742"/>
      <c r="Y25" s="742"/>
      <c r="Z25" s="742"/>
      <c r="AA25" s="742"/>
      <c r="AB25" s="742"/>
      <c r="AC25" s="742"/>
      <c r="AD25" s="742"/>
      <c r="AE25" s="742"/>
      <c r="AF25" s="742"/>
      <c r="AG25" s="747"/>
      <c r="AH25" s="174"/>
      <c r="AI25" s="699"/>
      <c r="AJ25" s="699"/>
      <c r="AK25" s="699"/>
      <c r="AL25" s="699"/>
      <c r="AM25" s="699"/>
      <c r="AN25" s="699"/>
      <c r="AO25" s="699"/>
      <c r="AP25" s="699"/>
      <c r="AQ25" s="699"/>
      <c r="AR25" s="699"/>
      <c r="AS25" s="699"/>
      <c r="AT25" s="699"/>
      <c r="AU25" s="699"/>
      <c r="AV25" s="699"/>
      <c r="AW25" s="699"/>
      <c r="AX25" s="748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</row>
    <row r="26" spans="1:85" ht="15" customHeight="1">
      <c r="A26" s="755" t="s">
        <v>51</v>
      </c>
      <c r="B26" s="698" t="s">
        <v>12</v>
      </c>
      <c r="C26" s="698"/>
      <c r="D26" s="698"/>
      <c r="E26" s="698"/>
      <c r="F26" s="698"/>
      <c r="G26" s="698"/>
      <c r="H26" s="698"/>
      <c r="I26" s="710" t="s">
        <v>52</v>
      </c>
      <c r="J26" s="702" t="s">
        <v>6</v>
      </c>
      <c r="K26" s="703"/>
      <c r="L26" s="704"/>
      <c r="M26" s="702" t="s">
        <v>7</v>
      </c>
      <c r="N26" s="703"/>
      <c r="O26" s="704"/>
      <c r="P26" s="703"/>
      <c r="Q26" s="163"/>
      <c r="R26" s="710" t="s">
        <v>51</v>
      </c>
      <c r="S26" s="698" t="s">
        <v>13</v>
      </c>
      <c r="T26" s="698"/>
      <c r="U26" s="698"/>
      <c r="V26" s="698"/>
      <c r="W26" s="698"/>
      <c r="X26" s="698"/>
      <c r="Y26" s="698"/>
      <c r="Z26" s="710" t="s">
        <v>52</v>
      </c>
      <c r="AA26" s="699" t="s">
        <v>6</v>
      </c>
      <c r="AB26" s="699"/>
      <c r="AC26" s="699"/>
      <c r="AD26" s="699" t="s">
        <v>7</v>
      </c>
      <c r="AE26" s="699"/>
      <c r="AF26" s="699"/>
      <c r="AG26" s="749"/>
      <c r="AH26" s="171"/>
      <c r="AI26" s="22">
        <v>1</v>
      </c>
      <c r="AJ26" s="692">
        <f>AJ19</f>
        <v>0</v>
      </c>
      <c r="AK26" s="692"/>
      <c r="AL26" s="692"/>
      <c r="AM26" s="300" t="s">
        <v>10</v>
      </c>
      <c r="AN26" s="692">
        <f>AJ23</f>
        <v>0</v>
      </c>
      <c r="AO26" s="692"/>
      <c r="AP26" s="692"/>
      <c r="AQ26" s="23">
        <v>5</v>
      </c>
      <c r="AR26" s="694"/>
      <c r="AS26" s="300" t="s">
        <v>10</v>
      </c>
      <c r="AT26" s="696"/>
      <c r="AU26" s="694"/>
      <c r="AV26" s="300" t="s">
        <v>10</v>
      </c>
      <c r="AW26" s="696"/>
      <c r="AX26" s="685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</row>
    <row r="27" spans="1:85" ht="15" customHeight="1">
      <c r="A27" s="755"/>
      <c r="B27" s="698"/>
      <c r="C27" s="698"/>
      <c r="D27" s="698"/>
      <c r="E27" s="698"/>
      <c r="F27" s="698"/>
      <c r="G27" s="698"/>
      <c r="H27" s="698"/>
      <c r="I27" s="710"/>
      <c r="J27" s="718"/>
      <c r="K27" s="719"/>
      <c r="L27" s="720"/>
      <c r="M27" s="718"/>
      <c r="N27" s="719"/>
      <c r="O27" s="720"/>
      <c r="P27" s="735"/>
      <c r="Q27" s="166"/>
      <c r="R27" s="710"/>
      <c r="S27" s="698"/>
      <c r="T27" s="698"/>
      <c r="U27" s="698"/>
      <c r="V27" s="698"/>
      <c r="W27" s="698"/>
      <c r="X27" s="698"/>
      <c r="Y27" s="698"/>
      <c r="Z27" s="710"/>
      <c r="AA27" s="699"/>
      <c r="AB27" s="699"/>
      <c r="AC27" s="699"/>
      <c r="AD27" s="699"/>
      <c r="AE27" s="699"/>
      <c r="AF27" s="699"/>
      <c r="AG27" s="750"/>
      <c r="AH27" s="172"/>
      <c r="AI27" s="24"/>
      <c r="AJ27" s="693"/>
      <c r="AK27" s="693"/>
      <c r="AL27" s="693"/>
      <c r="AM27" s="299"/>
      <c r="AN27" s="693"/>
      <c r="AO27" s="693"/>
      <c r="AP27" s="693"/>
      <c r="AQ27" s="25" t="s">
        <v>142</v>
      </c>
      <c r="AR27" s="695"/>
      <c r="AS27" s="299"/>
      <c r="AT27" s="697"/>
      <c r="AU27" s="695"/>
      <c r="AV27" s="299"/>
      <c r="AW27" s="697"/>
      <c r="AX27" s="685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</row>
    <row r="28" spans="1:85" ht="30" customHeight="1">
      <c r="A28" s="267">
        <v>1</v>
      </c>
      <c r="B28" s="744">
        <f>IF(I$7=1,B$7,IF(I$8=1,B$8,IF(I$9=1,B$9,B$10)))</f>
        <v>0</v>
      </c>
      <c r="C28" s="745"/>
      <c r="D28" s="745"/>
      <c r="E28" s="745"/>
      <c r="F28" s="745"/>
      <c r="G28" s="745"/>
      <c r="H28" s="260" t="s">
        <v>15</v>
      </c>
      <c r="I28" s="266">
        <f>RANK(P28,P$28:P$30)</f>
        <v>1</v>
      </c>
      <c r="J28" s="34">
        <f>J$33+J$37</f>
        <v>0</v>
      </c>
      <c r="K28" s="157" t="s">
        <v>10</v>
      </c>
      <c r="L28" s="265">
        <f>L$33+L$37</f>
        <v>0</v>
      </c>
      <c r="M28" s="34">
        <f>M$33+M$37</f>
        <v>0</v>
      </c>
      <c r="N28" s="157" t="s">
        <v>10</v>
      </c>
      <c r="O28" s="265">
        <f>O$33+O$37</f>
        <v>0</v>
      </c>
      <c r="P28" s="167">
        <f>(J28-L28)*10000000+J28*1000000+(M28-O28)*1000+M28</f>
        <v>0</v>
      </c>
      <c r="Q28" s="16"/>
      <c r="R28" s="267">
        <v>1</v>
      </c>
      <c r="S28" s="744">
        <f>IF(I$7=2,B$7,IF(I$8=2,B$8,IF(I$9=2,B$9,B$10)))</f>
        <v>0</v>
      </c>
      <c r="T28" s="745"/>
      <c r="U28" s="745"/>
      <c r="V28" s="745"/>
      <c r="W28" s="745"/>
      <c r="X28" s="745"/>
      <c r="Y28" s="260" t="s">
        <v>16</v>
      </c>
      <c r="Z28" s="266">
        <f>RANK(AG28,AG$28:AG$30)</f>
        <v>1</v>
      </c>
      <c r="AA28" s="34">
        <f>AA$33+AA$37</f>
        <v>0</v>
      </c>
      <c r="AB28" s="157" t="s">
        <v>10</v>
      </c>
      <c r="AC28" s="265">
        <f>AC$33+AC$37</f>
        <v>0</v>
      </c>
      <c r="AD28" s="34">
        <f>AD$33+AD$37</f>
        <v>0</v>
      </c>
      <c r="AE28" s="157" t="s">
        <v>10</v>
      </c>
      <c r="AF28" s="265">
        <f>AF$33+AF$37</f>
        <v>0</v>
      </c>
      <c r="AG28" s="167">
        <f>(AA28-AC28)*10000000+AA28*1000000+(AD28-AF28)*1000+AD28</f>
        <v>0</v>
      </c>
      <c r="AH28" s="16"/>
      <c r="AI28" s="275">
        <v>3</v>
      </c>
      <c r="AJ28" s="692">
        <f>AJ21</f>
        <v>0</v>
      </c>
      <c r="AK28" s="692"/>
      <c r="AL28" s="692"/>
      <c r="AM28" s="157" t="s">
        <v>10</v>
      </c>
      <c r="AN28" s="692">
        <f>AJ22</f>
        <v>0</v>
      </c>
      <c r="AO28" s="692"/>
      <c r="AP28" s="692"/>
      <c r="AQ28" s="274" t="s">
        <v>168</v>
      </c>
      <c r="AR28" s="263"/>
      <c r="AS28" s="157" t="s">
        <v>10</v>
      </c>
      <c r="AT28" s="264"/>
      <c r="AU28" s="263"/>
      <c r="AV28" s="157" t="s">
        <v>10</v>
      </c>
      <c r="AW28" s="264"/>
      <c r="AX28" s="262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</row>
    <row r="29" spans="1:85" ht="30" customHeight="1">
      <c r="A29" s="267">
        <v>2</v>
      </c>
      <c r="B29" s="744">
        <f>IF(Z7=2,S7,IF(Z8=2,S8,IF(Z9=2,S9,S10)))</f>
        <v>0</v>
      </c>
      <c r="C29" s="745"/>
      <c r="D29" s="745"/>
      <c r="E29" s="745"/>
      <c r="F29" s="745"/>
      <c r="G29" s="745"/>
      <c r="H29" s="260" t="s">
        <v>17</v>
      </c>
      <c r="I29" s="266">
        <f>RANK(P29,P$28:P$30)</f>
        <v>1</v>
      </c>
      <c r="J29" s="34">
        <f>J$35+L$37</f>
        <v>0</v>
      </c>
      <c r="K29" s="157" t="s">
        <v>10</v>
      </c>
      <c r="L29" s="265">
        <f>L$35+J$37</f>
        <v>0</v>
      </c>
      <c r="M29" s="34">
        <f>M$35+O$37</f>
        <v>0</v>
      </c>
      <c r="N29" s="157" t="s">
        <v>10</v>
      </c>
      <c r="O29" s="265">
        <f>O$35+M$37</f>
        <v>0</v>
      </c>
      <c r="P29" s="167">
        <f>(J29-L29)*10000000+J29*1000000+(M29-O29)*1000+M29</f>
        <v>0</v>
      </c>
      <c r="Q29" s="16"/>
      <c r="R29" s="267">
        <v>2</v>
      </c>
      <c r="S29" s="744">
        <f>IF(Z$7=1,S$7,IF(Z$8=1,S$8,IF(Z$9=1,S$9,S$10)))</f>
        <v>0</v>
      </c>
      <c r="T29" s="745"/>
      <c r="U29" s="745"/>
      <c r="V29" s="745"/>
      <c r="W29" s="745"/>
      <c r="X29" s="745"/>
      <c r="Y29" s="260" t="s">
        <v>18</v>
      </c>
      <c r="Z29" s="266">
        <f>RANK(AG29,AG$28:AG$30)</f>
        <v>1</v>
      </c>
      <c r="AA29" s="34">
        <f>AA$35+AC$37</f>
        <v>0</v>
      </c>
      <c r="AB29" s="157" t="s">
        <v>10</v>
      </c>
      <c r="AC29" s="265">
        <f>AC$35+AA$37</f>
        <v>0</v>
      </c>
      <c r="AD29" s="34">
        <f>AD$35+AF$37</f>
        <v>0</v>
      </c>
      <c r="AE29" s="157" t="s">
        <v>10</v>
      </c>
      <c r="AF29" s="265">
        <f>AF$35+AD$37</f>
        <v>0</v>
      </c>
      <c r="AG29" s="167">
        <f>(AA29-AC29)*10000000+AA29*1000000+(AD29-AF29)*1000+AD29</f>
        <v>0</v>
      </c>
      <c r="AH29" s="16"/>
      <c r="AI29" s="275">
        <v>1</v>
      </c>
      <c r="AJ29" s="692">
        <f>AJ19</f>
        <v>0</v>
      </c>
      <c r="AK29" s="692"/>
      <c r="AL29" s="692"/>
      <c r="AM29" s="157" t="s">
        <v>10</v>
      </c>
      <c r="AN29" s="692">
        <f>AJ20</f>
        <v>0</v>
      </c>
      <c r="AO29" s="692"/>
      <c r="AP29" s="692"/>
      <c r="AQ29" s="274" t="s">
        <v>169</v>
      </c>
      <c r="AR29" s="263"/>
      <c r="AS29" s="157" t="s">
        <v>10</v>
      </c>
      <c r="AT29" s="264"/>
      <c r="AU29" s="263"/>
      <c r="AV29" s="157" t="s">
        <v>10</v>
      </c>
      <c r="AW29" s="264"/>
      <c r="AX29" s="262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</row>
    <row r="30" spans="1:85" ht="30" customHeight="1">
      <c r="A30" s="267">
        <v>3</v>
      </c>
      <c r="B30" s="744">
        <f>IF(AQ7=1,AJ7,IF(AQ8=1,AJ8,AJ9))</f>
        <v>0</v>
      </c>
      <c r="C30" s="745"/>
      <c r="D30" s="745"/>
      <c r="E30" s="745"/>
      <c r="F30" s="745"/>
      <c r="G30" s="745"/>
      <c r="H30" s="260" t="s">
        <v>19</v>
      </c>
      <c r="I30" s="266">
        <f>RANK(P30,P$28:P$30)</f>
        <v>1</v>
      </c>
      <c r="J30" s="34">
        <f>L$33+L$35</f>
        <v>0</v>
      </c>
      <c r="K30" s="157" t="s">
        <v>10</v>
      </c>
      <c r="L30" s="265">
        <f>J$33+J$35</f>
        <v>0</v>
      </c>
      <c r="M30" s="34">
        <f>O$33+O$35</f>
        <v>0</v>
      </c>
      <c r="N30" s="157" t="s">
        <v>10</v>
      </c>
      <c r="O30" s="265">
        <f>M$33+M$35</f>
        <v>0</v>
      </c>
      <c r="P30" s="167">
        <f>(J30-L30)*10000000+J30*1000000+(M30-O30)*1000+M30</f>
        <v>0</v>
      </c>
      <c r="Q30" s="16"/>
      <c r="R30" s="267">
        <v>3</v>
      </c>
      <c r="S30" s="744">
        <f>IF(AQ7=2,AJ7,IF(AQ8=2,AJ8,AJ9))</f>
        <v>0</v>
      </c>
      <c r="T30" s="745"/>
      <c r="U30" s="745"/>
      <c r="V30" s="745"/>
      <c r="W30" s="745"/>
      <c r="X30" s="745"/>
      <c r="Y30" s="260" t="s">
        <v>20</v>
      </c>
      <c r="Z30" s="266">
        <f>RANK(AG30,AG$28:AG$30)</f>
        <v>1</v>
      </c>
      <c r="AA30" s="34">
        <f>AC$33+AC$35</f>
        <v>0</v>
      </c>
      <c r="AB30" s="157" t="s">
        <v>10</v>
      </c>
      <c r="AC30" s="265">
        <f>AA$33+AA$35</f>
        <v>0</v>
      </c>
      <c r="AD30" s="34">
        <f>AF$33+AF$35</f>
        <v>0</v>
      </c>
      <c r="AE30" s="157" t="s">
        <v>10</v>
      </c>
      <c r="AF30" s="265">
        <f>AD$33+AD$35</f>
        <v>0</v>
      </c>
      <c r="AG30" s="167">
        <f>(AA30-AC30)*10000000+AA30*1000000+(AD30-AF30)*1000+AD30</f>
        <v>0</v>
      </c>
      <c r="AH30" s="16"/>
      <c r="AI30" s="275">
        <v>3</v>
      </c>
      <c r="AJ30" s="692">
        <f>AJ21</f>
        <v>0</v>
      </c>
      <c r="AK30" s="692"/>
      <c r="AL30" s="692"/>
      <c r="AM30" s="157" t="s">
        <v>10</v>
      </c>
      <c r="AN30" s="692">
        <f>AJ23</f>
        <v>0</v>
      </c>
      <c r="AO30" s="692"/>
      <c r="AP30" s="692"/>
      <c r="AQ30" s="274" t="s">
        <v>170</v>
      </c>
      <c r="AR30" s="263"/>
      <c r="AS30" s="157" t="s">
        <v>10</v>
      </c>
      <c r="AT30" s="264"/>
      <c r="AU30" s="263"/>
      <c r="AV30" s="157" t="s">
        <v>10</v>
      </c>
      <c r="AW30" s="264"/>
      <c r="AX30" s="262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</row>
    <row r="31" spans="1:85" ht="15" customHeight="1">
      <c r="A31" s="699" t="s">
        <v>11</v>
      </c>
      <c r="B31" s="699"/>
      <c r="C31" s="699"/>
      <c r="D31" s="699"/>
      <c r="E31" s="699"/>
      <c r="F31" s="699"/>
      <c r="G31" s="699"/>
      <c r="H31" s="699"/>
      <c r="I31" s="699"/>
      <c r="J31" s="699" t="s">
        <v>6</v>
      </c>
      <c r="K31" s="699"/>
      <c r="L31" s="699"/>
      <c r="M31" s="699" t="s">
        <v>7</v>
      </c>
      <c r="N31" s="699"/>
      <c r="O31" s="699"/>
      <c r="P31" s="699"/>
      <c r="Q31" s="159"/>
      <c r="R31" s="699" t="s">
        <v>11</v>
      </c>
      <c r="S31" s="699"/>
      <c r="T31" s="699"/>
      <c r="U31" s="699"/>
      <c r="V31" s="699"/>
      <c r="W31" s="699"/>
      <c r="X31" s="699"/>
      <c r="Y31" s="699"/>
      <c r="Z31" s="699"/>
      <c r="AA31" s="699" t="s">
        <v>6</v>
      </c>
      <c r="AB31" s="699"/>
      <c r="AC31" s="699"/>
      <c r="AD31" s="699" t="s">
        <v>7</v>
      </c>
      <c r="AE31" s="699"/>
      <c r="AF31" s="699"/>
      <c r="AG31" s="701"/>
      <c r="AH31" s="177"/>
      <c r="AI31" s="22">
        <v>2</v>
      </c>
      <c r="AJ31" s="692">
        <f>AJ20</f>
        <v>0</v>
      </c>
      <c r="AK31" s="692"/>
      <c r="AL31" s="692"/>
      <c r="AM31" s="300" t="s">
        <v>10</v>
      </c>
      <c r="AN31" s="692">
        <f>AJ22</f>
        <v>0</v>
      </c>
      <c r="AO31" s="692"/>
      <c r="AP31" s="692"/>
      <c r="AQ31" s="23">
        <v>4</v>
      </c>
      <c r="AR31" s="694"/>
      <c r="AS31" s="300" t="s">
        <v>10</v>
      </c>
      <c r="AT31" s="696"/>
      <c r="AU31" s="694"/>
      <c r="AV31" s="300" t="s">
        <v>10</v>
      </c>
      <c r="AW31" s="696"/>
      <c r="AX31" s="685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</row>
    <row r="32" spans="1:85" ht="15" customHeight="1">
      <c r="A32" s="699"/>
      <c r="B32" s="699"/>
      <c r="C32" s="699"/>
      <c r="D32" s="699"/>
      <c r="E32" s="699"/>
      <c r="F32" s="699"/>
      <c r="G32" s="699"/>
      <c r="H32" s="699"/>
      <c r="I32" s="699"/>
      <c r="J32" s="699"/>
      <c r="K32" s="699"/>
      <c r="L32" s="699"/>
      <c r="M32" s="699"/>
      <c r="N32" s="699"/>
      <c r="O32" s="699"/>
      <c r="P32" s="699"/>
      <c r="Q32" s="159"/>
      <c r="R32" s="699"/>
      <c r="S32" s="699"/>
      <c r="T32" s="699"/>
      <c r="U32" s="699"/>
      <c r="V32" s="699"/>
      <c r="W32" s="699"/>
      <c r="X32" s="699"/>
      <c r="Y32" s="699"/>
      <c r="Z32" s="699"/>
      <c r="AA32" s="699"/>
      <c r="AB32" s="699"/>
      <c r="AC32" s="699"/>
      <c r="AD32" s="699"/>
      <c r="AE32" s="699"/>
      <c r="AF32" s="699"/>
      <c r="AG32" s="701"/>
      <c r="AH32" s="178"/>
      <c r="AI32" s="24"/>
      <c r="AJ32" s="693"/>
      <c r="AK32" s="693"/>
      <c r="AL32" s="693"/>
      <c r="AM32" s="299"/>
      <c r="AN32" s="693"/>
      <c r="AO32" s="693"/>
      <c r="AP32" s="693"/>
      <c r="AQ32" s="25" t="s">
        <v>144</v>
      </c>
      <c r="AR32" s="695"/>
      <c r="AS32" s="299"/>
      <c r="AT32" s="697"/>
      <c r="AU32" s="695"/>
      <c r="AV32" s="299"/>
      <c r="AW32" s="697"/>
      <c r="AX32" s="685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</row>
    <row r="33" spans="1:85" ht="15" customHeight="1">
      <c r="A33" s="22">
        <v>1</v>
      </c>
      <c r="B33" s="692">
        <f>B28</f>
        <v>0</v>
      </c>
      <c r="C33" s="692"/>
      <c r="D33" s="692"/>
      <c r="E33" s="300" t="s">
        <v>21</v>
      </c>
      <c r="F33" s="692">
        <f>B30</f>
        <v>0</v>
      </c>
      <c r="G33" s="692"/>
      <c r="H33" s="692"/>
      <c r="I33" s="23">
        <v>3</v>
      </c>
      <c r="J33" s="694"/>
      <c r="K33" s="300" t="s">
        <v>10</v>
      </c>
      <c r="L33" s="696"/>
      <c r="M33" s="694"/>
      <c r="N33" s="300" t="s">
        <v>10</v>
      </c>
      <c r="O33" s="696"/>
      <c r="P33" s="300"/>
      <c r="Q33" s="157"/>
      <c r="R33" s="22">
        <v>1</v>
      </c>
      <c r="S33" s="692">
        <f>S28</f>
        <v>0</v>
      </c>
      <c r="T33" s="692"/>
      <c r="U33" s="692"/>
      <c r="V33" s="300" t="s">
        <v>21</v>
      </c>
      <c r="W33" s="692">
        <f>S30</f>
        <v>0</v>
      </c>
      <c r="X33" s="692"/>
      <c r="Y33" s="692"/>
      <c r="Z33" s="23">
        <v>3</v>
      </c>
      <c r="AA33" s="694"/>
      <c r="AB33" s="300" t="s">
        <v>10</v>
      </c>
      <c r="AC33" s="696"/>
      <c r="AD33" s="694"/>
      <c r="AE33" s="300" t="s">
        <v>10</v>
      </c>
      <c r="AF33" s="696"/>
      <c r="AG33" s="300"/>
      <c r="AH33" s="157"/>
      <c r="AI33" s="22">
        <v>1</v>
      </c>
      <c r="AJ33" s="692">
        <f>AJ19</f>
        <v>0</v>
      </c>
      <c r="AK33" s="692"/>
      <c r="AL33" s="692"/>
      <c r="AM33" s="300" t="s">
        <v>10</v>
      </c>
      <c r="AN33" s="692">
        <f>AJ21</f>
        <v>0</v>
      </c>
      <c r="AO33" s="692"/>
      <c r="AP33" s="692"/>
      <c r="AQ33" s="23">
        <v>3</v>
      </c>
      <c r="AR33" s="694"/>
      <c r="AS33" s="300" t="s">
        <v>10</v>
      </c>
      <c r="AT33" s="696"/>
      <c r="AU33" s="694"/>
      <c r="AV33" s="300" t="s">
        <v>10</v>
      </c>
      <c r="AW33" s="696"/>
      <c r="AX33" s="685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</row>
    <row r="34" spans="1:50" ht="15" customHeight="1">
      <c r="A34" s="24"/>
      <c r="B34" s="693"/>
      <c r="C34" s="693"/>
      <c r="D34" s="693"/>
      <c r="E34" s="299"/>
      <c r="F34" s="693"/>
      <c r="G34" s="693"/>
      <c r="H34" s="693"/>
      <c r="I34" s="25" t="s">
        <v>136</v>
      </c>
      <c r="J34" s="695"/>
      <c r="K34" s="299"/>
      <c r="L34" s="697"/>
      <c r="M34" s="695"/>
      <c r="N34" s="299"/>
      <c r="O34" s="697"/>
      <c r="P34" s="299"/>
      <c r="Q34" s="158"/>
      <c r="R34" s="24"/>
      <c r="S34" s="693"/>
      <c r="T34" s="693"/>
      <c r="U34" s="693"/>
      <c r="V34" s="299"/>
      <c r="W34" s="693"/>
      <c r="X34" s="693"/>
      <c r="Y34" s="693"/>
      <c r="Z34" s="25" t="s">
        <v>141</v>
      </c>
      <c r="AA34" s="695"/>
      <c r="AB34" s="299"/>
      <c r="AC34" s="697"/>
      <c r="AD34" s="695"/>
      <c r="AE34" s="299"/>
      <c r="AF34" s="697"/>
      <c r="AG34" s="299"/>
      <c r="AH34" s="158"/>
      <c r="AI34" s="24"/>
      <c r="AJ34" s="693"/>
      <c r="AK34" s="693"/>
      <c r="AL34" s="693"/>
      <c r="AM34" s="299"/>
      <c r="AN34" s="693"/>
      <c r="AO34" s="693"/>
      <c r="AP34" s="693"/>
      <c r="AQ34" s="25" t="s">
        <v>156</v>
      </c>
      <c r="AR34" s="695"/>
      <c r="AS34" s="299"/>
      <c r="AT34" s="697"/>
      <c r="AU34" s="695"/>
      <c r="AV34" s="299"/>
      <c r="AW34" s="697"/>
      <c r="AX34" s="685"/>
    </row>
    <row r="35" spans="1:50" ht="15" customHeight="1">
      <c r="A35" s="22">
        <v>2</v>
      </c>
      <c r="B35" s="692">
        <f>B29</f>
        <v>0</v>
      </c>
      <c r="C35" s="692"/>
      <c r="D35" s="692"/>
      <c r="E35" s="300" t="s">
        <v>21</v>
      </c>
      <c r="F35" s="692">
        <f>B30</f>
        <v>0</v>
      </c>
      <c r="G35" s="692"/>
      <c r="H35" s="692"/>
      <c r="I35" s="23">
        <v>3</v>
      </c>
      <c r="J35" s="694"/>
      <c r="K35" s="300" t="s">
        <v>10</v>
      </c>
      <c r="L35" s="696"/>
      <c r="M35" s="694"/>
      <c r="N35" s="300" t="s">
        <v>10</v>
      </c>
      <c r="O35" s="696"/>
      <c r="P35" s="300"/>
      <c r="Q35" s="157"/>
      <c r="R35" s="22">
        <v>2</v>
      </c>
      <c r="S35" s="692">
        <f>S29</f>
        <v>0</v>
      </c>
      <c r="T35" s="692"/>
      <c r="U35" s="692"/>
      <c r="V35" s="300" t="s">
        <v>21</v>
      </c>
      <c r="W35" s="692">
        <f>S30</f>
        <v>0</v>
      </c>
      <c r="X35" s="692"/>
      <c r="Y35" s="692"/>
      <c r="Z35" s="23">
        <v>3</v>
      </c>
      <c r="AA35" s="694"/>
      <c r="AB35" s="300" t="s">
        <v>10</v>
      </c>
      <c r="AC35" s="696"/>
      <c r="AD35" s="694"/>
      <c r="AE35" s="300" t="s">
        <v>10</v>
      </c>
      <c r="AF35" s="696"/>
      <c r="AG35" s="300"/>
      <c r="AH35" s="157"/>
      <c r="AI35" s="22">
        <v>2</v>
      </c>
      <c r="AJ35" s="692">
        <f>AJ20</f>
        <v>0</v>
      </c>
      <c r="AK35" s="692"/>
      <c r="AL35" s="692"/>
      <c r="AM35" s="300" t="s">
        <v>10</v>
      </c>
      <c r="AN35" s="692">
        <f>AJ21</f>
        <v>0</v>
      </c>
      <c r="AO35" s="692"/>
      <c r="AP35" s="692"/>
      <c r="AQ35" s="23">
        <v>3</v>
      </c>
      <c r="AR35" s="694"/>
      <c r="AS35" s="300" t="s">
        <v>10</v>
      </c>
      <c r="AT35" s="696"/>
      <c r="AU35" s="694"/>
      <c r="AV35" s="300" t="s">
        <v>10</v>
      </c>
      <c r="AW35" s="696"/>
      <c r="AX35" s="685"/>
    </row>
    <row r="36" spans="1:50" ht="15" customHeight="1">
      <c r="A36" s="24"/>
      <c r="B36" s="693"/>
      <c r="C36" s="693"/>
      <c r="D36" s="693"/>
      <c r="E36" s="299"/>
      <c r="F36" s="693"/>
      <c r="G36" s="693"/>
      <c r="H36" s="693"/>
      <c r="I36" s="25" t="s">
        <v>137</v>
      </c>
      <c r="J36" s="695"/>
      <c r="K36" s="299"/>
      <c r="L36" s="697"/>
      <c r="M36" s="695"/>
      <c r="N36" s="299"/>
      <c r="O36" s="697"/>
      <c r="P36" s="299"/>
      <c r="Q36" s="158"/>
      <c r="R36" s="24"/>
      <c r="S36" s="693"/>
      <c r="T36" s="693"/>
      <c r="U36" s="693"/>
      <c r="V36" s="299"/>
      <c r="W36" s="693"/>
      <c r="X36" s="693"/>
      <c r="Y36" s="693"/>
      <c r="Z36" s="25" t="s">
        <v>140</v>
      </c>
      <c r="AA36" s="695"/>
      <c r="AB36" s="299"/>
      <c r="AC36" s="697"/>
      <c r="AD36" s="695"/>
      <c r="AE36" s="299"/>
      <c r="AF36" s="697"/>
      <c r="AG36" s="299"/>
      <c r="AH36" s="158"/>
      <c r="AI36" s="24"/>
      <c r="AJ36" s="693"/>
      <c r="AK36" s="693"/>
      <c r="AL36" s="693"/>
      <c r="AM36" s="299"/>
      <c r="AN36" s="693"/>
      <c r="AO36" s="693"/>
      <c r="AP36" s="693"/>
      <c r="AQ36" s="25" t="s">
        <v>157</v>
      </c>
      <c r="AR36" s="695"/>
      <c r="AS36" s="299"/>
      <c r="AT36" s="697"/>
      <c r="AU36" s="695"/>
      <c r="AV36" s="299"/>
      <c r="AW36" s="697"/>
      <c r="AX36" s="685"/>
    </row>
    <row r="37" spans="1:50" ht="15" customHeight="1">
      <c r="A37" s="22">
        <v>1</v>
      </c>
      <c r="B37" s="692">
        <f>B28</f>
        <v>0</v>
      </c>
      <c r="C37" s="692"/>
      <c r="D37" s="692"/>
      <c r="E37" s="300" t="s">
        <v>21</v>
      </c>
      <c r="F37" s="692">
        <f>B29</f>
        <v>0</v>
      </c>
      <c r="G37" s="692"/>
      <c r="H37" s="692"/>
      <c r="I37" s="23">
        <v>2</v>
      </c>
      <c r="J37" s="694"/>
      <c r="K37" s="300" t="s">
        <v>10</v>
      </c>
      <c r="L37" s="696"/>
      <c r="M37" s="694"/>
      <c r="N37" s="300" t="s">
        <v>10</v>
      </c>
      <c r="O37" s="696"/>
      <c r="P37" s="300"/>
      <c r="Q37" s="157"/>
      <c r="R37" s="22">
        <v>1</v>
      </c>
      <c r="S37" s="692">
        <f>S28</f>
        <v>0</v>
      </c>
      <c r="T37" s="692"/>
      <c r="U37" s="692"/>
      <c r="V37" s="300" t="s">
        <v>21</v>
      </c>
      <c r="W37" s="692">
        <f>S29</f>
        <v>0</v>
      </c>
      <c r="X37" s="692"/>
      <c r="Y37" s="692"/>
      <c r="Z37" s="23">
        <v>2</v>
      </c>
      <c r="AA37" s="694"/>
      <c r="AB37" s="300" t="s">
        <v>10</v>
      </c>
      <c r="AC37" s="696"/>
      <c r="AD37" s="694"/>
      <c r="AE37" s="300" t="s">
        <v>10</v>
      </c>
      <c r="AF37" s="696"/>
      <c r="AG37" s="300"/>
      <c r="AH37" s="157"/>
      <c r="AI37" s="22">
        <v>4</v>
      </c>
      <c r="AJ37" s="692">
        <f>AJ22</f>
        <v>0</v>
      </c>
      <c r="AK37" s="692"/>
      <c r="AL37" s="692"/>
      <c r="AM37" s="300" t="s">
        <v>10</v>
      </c>
      <c r="AN37" s="692">
        <f>AJ23</f>
        <v>0</v>
      </c>
      <c r="AO37" s="692"/>
      <c r="AP37" s="692"/>
      <c r="AQ37" s="23">
        <v>5</v>
      </c>
      <c r="AR37" s="694"/>
      <c r="AS37" s="300" t="s">
        <v>10</v>
      </c>
      <c r="AT37" s="696"/>
      <c r="AU37" s="694"/>
      <c r="AV37" s="300" t="s">
        <v>10</v>
      </c>
      <c r="AW37" s="696"/>
      <c r="AX37" s="685"/>
    </row>
    <row r="38" spans="1:50" ht="15" customHeight="1">
      <c r="A38" s="24"/>
      <c r="B38" s="693"/>
      <c r="C38" s="693"/>
      <c r="D38" s="693"/>
      <c r="E38" s="299"/>
      <c r="F38" s="693"/>
      <c r="G38" s="693"/>
      <c r="H38" s="693"/>
      <c r="I38" s="25" t="s">
        <v>138</v>
      </c>
      <c r="J38" s="695"/>
      <c r="K38" s="299"/>
      <c r="L38" s="697"/>
      <c r="M38" s="695"/>
      <c r="N38" s="299"/>
      <c r="O38" s="697"/>
      <c r="P38" s="299"/>
      <c r="Q38" s="158"/>
      <c r="R38" s="24"/>
      <c r="S38" s="693"/>
      <c r="T38" s="693"/>
      <c r="U38" s="693"/>
      <c r="V38" s="299"/>
      <c r="W38" s="693"/>
      <c r="X38" s="693"/>
      <c r="Y38" s="693"/>
      <c r="Z38" s="25" t="s">
        <v>139</v>
      </c>
      <c r="AA38" s="695"/>
      <c r="AB38" s="299"/>
      <c r="AC38" s="697"/>
      <c r="AD38" s="695"/>
      <c r="AE38" s="299"/>
      <c r="AF38" s="697"/>
      <c r="AG38" s="299"/>
      <c r="AH38" s="158"/>
      <c r="AI38" s="24"/>
      <c r="AJ38" s="693"/>
      <c r="AK38" s="693"/>
      <c r="AL38" s="693"/>
      <c r="AM38" s="299"/>
      <c r="AN38" s="693"/>
      <c r="AO38" s="693"/>
      <c r="AP38" s="693"/>
      <c r="AQ38" s="25" t="s">
        <v>143</v>
      </c>
      <c r="AR38" s="695"/>
      <c r="AS38" s="299"/>
      <c r="AT38" s="697"/>
      <c r="AU38" s="695"/>
      <c r="AV38" s="299"/>
      <c r="AW38" s="697"/>
      <c r="AX38" s="685"/>
    </row>
    <row r="39" spans="1:50" ht="23.25" customHeight="1">
      <c r="A39" s="700" t="s">
        <v>22</v>
      </c>
      <c r="B39" s="700"/>
      <c r="C39" s="700"/>
      <c r="D39" s="700"/>
      <c r="E39" s="700"/>
      <c r="F39" s="700"/>
      <c r="G39" s="700"/>
      <c r="H39" s="700"/>
      <c r="I39" s="700"/>
      <c r="J39" s="700"/>
      <c r="K39" s="700"/>
      <c r="L39" s="700"/>
      <c r="M39" s="700"/>
      <c r="N39" s="700"/>
      <c r="O39" s="700"/>
      <c r="P39" s="700"/>
      <c r="Q39" s="700"/>
      <c r="R39" s="700"/>
      <c r="S39" s="700"/>
      <c r="T39" s="700"/>
      <c r="U39" s="700"/>
      <c r="V39" s="700"/>
      <c r="W39" s="700"/>
      <c r="X39" s="700"/>
      <c r="Y39" s="700"/>
      <c r="Z39" s="700"/>
      <c r="AA39" s="700"/>
      <c r="AB39" s="700"/>
      <c r="AC39" s="700"/>
      <c r="AD39" s="700"/>
      <c r="AE39" s="700"/>
      <c r="AF39" s="700"/>
      <c r="AG39" s="700"/>
      <c r="AH39" s="700"/>
      <c r="AI39" s="700"/>
      <c r="AJ39" s="700"/>
      <c r="AK39" s="700"/>
      <c r="AL39" s="700"/>
      <c r="AM39" s="700"/>
      <c r="AN39" s="700"/>
      <c r="AO39" s="700"/>
      <c r="AP39" s="700"/>
      <c r="AQ39" s="700"/>
      <c r="AR39" s="700"/>
      <c r="AS39" s="700"/>
      <c r="AT39" s="700"/>
      <c r="AU39" s="700"/>
      <c r="AV39" s="700"/>
      <c r="AW39" s="700"/>
      <c r="AX39" s="700"/>
    </row>
    <row r="40" spans="1:50" ht="15" customHeight="1">
      <c r="A40" s="698" t="s">
        <v>23</v>
      </c>
      <c r="B40" s="698"/>
      <c r="C40" s="698"/>
      <c r="D40" s="698"/>
      <c r="E40" s="698"/>
      <c r="F40" s="698"/>
      <c r="G40" s="698"/>
      <c r="H40" s="698"/>
      <c r="I40" s="698"/>
      <c r="J40" s="699" t="s">
        <v>6</v>
      </c>
      <c r="K40" s="699"/>
      <c r="L40" s="699"/>
      <c r="M40" s="699" t="s">
        <v>7</v>
      </c>
      <c r="N40" s="699"/>
      <c r="O40" s="699"/>
      <c r="P40" s="26"/>
      <c r="Q40" s="26"/>
      <c r="R40" s="698" t="s">
        <v>24</v>
      </c>
      <c r="S40" s="698"/>
      <c r="T40" s="698"/>
      <c r="U40" s="698"/>
      <c r="V40" s="698"/>
      <c r="W40" s="698"/>
      <c r="X40" s="698"/>
      <c r="Y40" s="698"/>
      <c r="Z40" s="698"/>
      <c r="AA40" s="699" t="s">
        <v>6</v>
      </c>
      <c r="AB40" s="699"/>
      <c r="AC40" s="699"/>
      <c r="AD40" s="699" t="s">
        <v>7</v>
      </c>
      <c r="AE40" s="699"/>
      <c r="AF40" s="699"/>
      <c r="AG40" s="27"/>
      <c r="AH40" s="27"/>
      <c r="AI40" s="698" t="s">
        <v>25</v>
      </c>
      <c r="AJ40" s="698"/>
      <c r="AK40" s="698"/>
      <c r="AL40" s="698"/>
      <c r="AM40" s="698"/>
      <c r="AN40" s="698"/>
      <c r="AO40" s="698"/>
      <c r="AP40" s="698"/>
      <c r="AQ40" s="698"/>
      <c r="AR40" s="699" t="s">
        <v>6</v>
      </c>
      <c r="AS40" s="699"/>
      <c r="AT40" s="699"/>
      <c r="AU40" s="699" t="s">
        <v>7</v>
      </c>
      <c r="AV40" s="699"/>
      <c r="AW40" s="699"/>
      <c r="AX40" s="8"/>
    </row>
    <row r="41" spans="1:50" ht="15" customHeight="1">
      <c r="A41" s="698"/>
      <c r="B41" s="698"/>
      <c r="C41" s="698"/>
      <c r="D41" s="698"/>
      <c r="E41" s="698"/>
      <c r="F41" s="698"/>
      <c r="G41" s="698"/>
      <c r="H41" s="698"/>
      <c r="I41" s="698"/>
      <c r="J41" s="699"/>
      <c r="K41" s="699"/>
      <c r="L41" s="699"/>
      <c r="M41" s="699"/>
      <c r="N41" s="699"/>
      <c r="O41" s="699"/>
      <c r="P41" s="26"/>
      <c r="Q41" s="26"/>
      <c r="R41" s="698"/>
      <c r="S41" s="698"/>
      <c r="T41" s="698"/>
      <c r="U41" s="698"/>
      <c r="V41" s="698"/>
      <c r="W41" s="698"/>
      <c r="X41" s="698"/>
      <c r="Y41" s="698"/>
      <c r="Z41" s="698"/>
      <c r="AA41" s="699"/>
      <c r="AB41" s="699"/>
      <c r="AC41" s="699"/>
      <c r="AD41" s="699"/>
      <c r="AE41" s="699"/>
      <c r="AF41" s="699"/>
      <c r="AG41" s="27"/>
      <c r="AH41" s="27"/>
      <c r="AI41" s="698"/>
      <c r="AJ41" s="698"/>
      <c r="AK41" s="698"/>
      <c r="AL41" s="698"/>
      <c r="AM41" s="698"/>
      <c r="AN41" s="698"/>
      <c r="AO41" s="698"/>
      <c r="AP41" s="698"/>
      <c r="AQ41" s="698"/>
      <c r="AR41" s="699"/>
      <c r="AS41" s="699"/>
      <c r="AT41" s="699"/>
      <c r="AU41" s="699"/>
      <c r="AV41" s="699"/>
      <c r="AW41" s="699"/>
      <c r="AX41" s="8"/>
    </row>
    <row r="42" spans="1:51" ht="15" customHeight="1">
      <c r="A42" s="28" t="s">
        <v>26</v>
      </c>
      <c r="B42" s="692">
        <f>IF(I28=1,B28,IF(I29=1,B29,B30))</f>
        <v>0</v>
      </c>
      <c r="C42" s="692"/>
      <c r="D42" s="692"/>
      <c r="E42" s="300" t="s">
        <v>21</v>
      </c>
      <c r="F42" s="692">
        <f>IF(Z28=1,S28,IF(Z29=1,S29,S30))</f>
        <v>0</v>
      </c>
      <c r="G42" s="692"/>
      <c r="H42" s="692"/>
      <c r="I42" s="29" t="s">
        <v>27</v>
      </c>
      <c r="J42" s="694"/>
      <c r="K42" s="300" t="s">
        <v>10</v>
      </c>
      <c r="L42" s="696"/>
      <c r="M42" s="694"/>
      <c r="N42" s="300" t="s">
        <v>10</v>
      </c>
      <c r="O42" s="696"/>
      <c r="P42" s="493">
        <f>J42*100+M42</f>
        <v>0</v>
      </c>
      <c r="Q42" s="495">
        <f>L42*100+O42</f>
        <v>0</v>
      </c>
      <c r="R42" s="28" t="s">
        <v>28</v>
      </c>
      <c r="S42" s="692">
        <f>IF(I28=2,B28,IF(I29=2,B29,B30))</f>
        <v>0</v>
      </c>
      <c r="T42" s="692"/>
      <c r="U42" s="692"/>
      <c r="V42" s="300" t="s">
        <v>21</v>
      </c>
      <c r="W42" s="692">
        <f>IF(Z28=2,S28,IF(Z29=2,S29,S30))</f>
        <v>0</v>
      </c>
      <c r="X42" s="692"/>
      <c r="Y42" s="692"/>
      <c r="Z42" s="29" t="s">
        <v>29</v>
      </c>
      <c r="AA42" s="694"/>
      <c r="AB42" s="300" t="s">
        <v>10</v>
      </c>
      <c r="AC42" s="696"/>
      <c r="AD42" s="694"/>
      <c r="AE42" s="300" t="s">
        <v>10</v>
      </c>
      <c r="AF42" s="696"/>
      <c r="AG42" s="493">
        <f>AA42*100+AD42</f>
        <v>0</v>
      </c>
      <c r="AH42" s="495">
        <f>AC42*100+AF42</f>
        <v>0</v>
      </c>
      <c r="AI42" s="28" t="s">
        <v>30</v>
      </c>
      <c r="AJ42" s="692">
        <f>IF(I28=3,B28,IF(I29=3,B29,B30))</f>
        <v>0</v>
      </c>
      <c r="AK42" s="692"/>
      <c r="AL42" s="692"/>
      <c r="AM42" s="300" t="s">
        <v>21</v>
      </c>
      <c r="AN42" s="692">
        <f>IF(Z28=3,S28,IF(Z29=3,Z29,S30))</f>
        <v>0</v>
      </c>
      <c r="AO42" s="692"/>
      <c r="AP42" s="692"/>
      <c r="AQ42" s="29" t="s">
        <v>31</v>
      </c>
      <c r="AR42" s="694"/>
      <c r="AS42" s="300" t="s">
        <v>10</v>
      </c>
      <c r="AT42" s="696"/>
      <c r="AU42" s="694"/>
      <c r="AV42" s="300" t="s">
        <v>10</v>
      </c>
      <c r="AW42" s="696"/>
      <c r="AX42" s="493">
        <f>AR42*100+AU42</f>
        <v>0</v>
      </c>
      <c r="AY42" s="495">
        <f>AT42*100+AW42</f>
        <v>0</v>
      </c>
    </row>
    <row r="43" spans="1:51" ht="15" customHeight="1">
      <c r="A43" s="24"/>
      <c r="B43" s="693"/>
      <c r="C43" s="693"/>
      <c r="D43" s="693"/>
      <c r="E43" s="299"/>
      <c r="F43" s="693"/>
      <c r="G43" s="693"/>
      <c r="H43" s="693"/>
      <c r="I43" s="25" t="s">
        <v>143</v>
      </c>
      <c r="J43" s="695"/>
      <c r="K43" s="299"/>
      <c r="L43" s="697"/>
      <c r="M43" s="695"/>
      <c r="N43" s="299"/>
      <c r="O43" s="697"/>
      <c r="P43" s="493"/>
      <c r="Q43" s="495"/>
      <c r="R43" s="24"/>
      <c r="S43" s="693"/>
      <c r="T43" s="693"/>
      <c r="U43" s="693"/>
      <c r="V43" s="299"/>
      <c r="W43" s="693"/>
      <c r="X43" s="693"/>
      <c r="Y43" s="693"/>
      <c r="Z43" s="25" t="s">
        <v>142</v>
      </c>
      <c r="AA43" s="695"/>
      <c r="AB43" s="299"/>
      <c r="AC43" s="697"/>
      <c r="AD43" s="695"/>
      <c r="AE43" s="299"/>
      <c r="AF43" s="697"/>
      <c r="AG43" s="493"/>
      <c r="AH43" s="495"/>
      <c r="AI43" s="24"/>
      <c r="AJ43" s="693"/>
      <c r="AK43" s="693"/>
      <c r="AL43" s="693"/>
      <c r="AM43" s="299"/>
      <c r="AN43" s="693"/>
      <c r="AO43" s="693"/>
      <c r="AP43" s="693"/>
      <c r="AQ43" s="25" t="s">
        <v>144</v>
      </c>
      <c r="AR43" s="695"/>
      <c r="AS43" s="299"/>
      <c r="AT43" s="697"/>
      <c r="AU43" s="695"/>
      <c r="AV43" s="299"/>
      <c r="AW43" s="697"/>
      <c r="AX43" s="493"/>
      <c r="AY43" s="495"/>
    </row>
    <row r="44" spans="1:49" ht="23.25" customHeight="1">
      <c r="A44" s="691" t="s">
        <v>32</v>
      </c>
      <c r="B44" s="691"/>
      <c r="C44" s="691"/>
      <c r="D44" s="691"/>
      <c r="E44" s="691"/>
      <c r="F44" s="691"/>
      <c r="G44" s="691"/>
      <c r="H44" s="691"/>
      <c r="I44" s="691"/>
      <c r="J44" s="691"/>
      <c r="K44" s="691"/>
      <c r="L44" s="691"/>
      <c r="M44" s="691"/>
      <c r="N44" s="691"/>
      <c r="O44" s="691"/>
      <c r="P44" s="691"/>
      <c r="Q44" s="691"/>
      <c r="R44" s="691"/>
      <c r="S44" s="691"/>
      <c r="T44" s="691"/>
      <c r="U44" s="691"/>
      <c r="V44" s="691"/>
      <c r="W44" s="691"/>
      <c r="X44" s="691"/>
      <c r="Y44" s="691"/>
      <c r="Z44" s="691"/>
      <c r="AA44" s="691"/>
      <c r="AB44" s="691"/>
      <c r="AC44" s="691"/>
      <c r="AD44" s="691"/>
      <c r="AE44" s="691"/>
      <c r="AF44" s="691"/>
      <c r="AG44" s="691"/>
      <c r="AH44" s="691"/>
      <c r="AI44" s="691"/>
      <c r="AJ44" s="691"/>
      <c r="AK44" s="691"/>
      <c r="AL44" s="691"/>
      <c r="AM44" s="691"/>
      <c r="AN44" s="691"/>
      <c r="AO44" s="691"/>
      <c r="AP44" s="691"/>
      <c r="AQ44" s="691"/>
      <c r="AR44" s="691"/>
      <c r="AS44" s="691"/>
      <c r="AT44" s="691"/>
      <c r="AU44" s="691"/>
      <c r="AV44" s="691"/>
      <c r="AW44" s="691"/>
    </row>
    <row r="45" spans="1:49" ht="15" customHeight="1">
      <c r="A45" s="684">
        <v>1</v>
      </c>
      <c r="B45" s="684"/>
      <c r="C45" s="685">
        <f>IF(P42=Q42,,IF(P42&gt;Q42,B42,F42))</f>
        <v>0</v>
      </c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685"/>
      <c r="O45" s="685"/>
      <c r="P45" s="30"/>
      <c r="Q45" s="30"/>
      <c r="R45" s="684">
        <v>5</v>
      </c>
      <c r="S45" s="684"/>
      <c r="T45" s="686">
        <f>IF(AX42=AY42,,IF(AX42&gt;AY42,AJ42,AN42))</f>
        <v>0</v>
      </c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1"/>
      <c r="AG45" s="30"/>
      <c r="AH45" s="30"/>
      <c r="AI45" s="684">
        <v>9</v>
      </c>
      <c r="AJ45" s="684"/>
      <c r="AK45" s="686">
        <f>IF(AQ19=3,AJ19,IF(AQ20=3,AJ20,IF(AQ21=3,AJ21,IF(AQ22=3,AJ22,AJ23))))</f>
        <v>0</v>
      </c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21" t="s">
        <v>57</v>
      </c>
    </row>
    <row r="46" spans="1:49" ht="15" customHeight="1">
      <c r="A46" s="684"/>
      <c r="B46" s="684"/>
      <c r="C46" s="685"/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85"/>
      <c r="P46" s="30"/>
      <c r="Q46" s="30"/>
      <c r="R46" s="684"/>
      <c r="S46" s="684"/>
      <c r="T46" s="687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0"/>
      <c r="AG46" s="30"/>
      <c r="AH46" s="30"/>
      <c r="AI46" s="684"/>
      <c r="AJ46" s="684"/>
      <c r="AK46" s="687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0"/>
    </row>
    <row r="47" spans="1:49" ht="15" customHeight="1">
      <c r="A47" s="684">
        <v>2</v>
      </c>
      <c r="B47" s="684"/>
      <c r="C47" s="685">
        <f>IF(P42=Q42,,IF(P42&lt;Q42,B42,F42))</f>
        <v>0</v>
      </c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685"/>
      <c r="P47" s="30"/>
      <c r="Q47" s="30"/>
      <c r="R47" s="684">
        <v>6</v>
      </c>
      <c r="S47" s="684"/>
      <c r="T47" s="686">
        <f>IF(AX42=AY42,,IF(AX42&lt;AY42,AJ42,AN42))</f>
        <v>0</v>
      </c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1"/>
      <c r="AG47" s="30"/>
      <c r="AH47" s="30"/>
      <c r="AI47" s="684">
        <v>10</v>
      </c>
      <c r="AJ47" s="684"/>
      <c r="AK47" s="686">
        <f>IF(AQ19=4,AJ19,IF(AQ20=4,AJ20,IF(AQ21=4,AJ21,IF(AQ22=4,AJ22,AJ23))))</f>
        <v>0</v>
      </c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21" t="s">
        <v>58</v>
      </c>
    </row>
    <row r="48" spans="1:49" ht="15" customHeight="1">
      <c r="A48" s="684"/>
      <c r="B48" s="684"/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30"/>
      <c r="Q48" s="30"/>
      <c r="R48" s="684"/>
      <c r="S48" s="684"/>
      <c r="T48" s="687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0"/>
      <c r="AG48" s="30"/>
      <c r="AH48" s="30"/>
      <c r="AI48" s="684"/>
      <c r="AJ48" s="684"/>
      <c r="AK48" s="687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0"/>
    </row>
    <row r="49" spans="1:49" ht="15" customHeight="1">
      <c r="A49" s="684">
        <v>3</v>
      </c>
      <c r="B49" s="684"/>
      <c r="C49" s="685">
        <f>IF(AG42=AH42,,IF(AG42&gt;AH42,S42,W42))</f>
        <v>0</v>
      </c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30"/>
      <c r="Q49" s="30"/>
      <c r="R49" s="684">
        <v>7</v>
      </c>
      <c r="S49" s="684"/>
      <c r="T49" s="686">
        <f>IF(AQ19=1,AJ19,IF(AQ20=1,AJ20,IF(AQ21=1,AJ21,IF(AQ22=1,AJ22,AJ23))))</f>
        <v>0</v>
      </c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21" t="s">
        <v>59</v>
      </c>
      <c r="AG49" s="30"/>
      <c r="AH49" s="30"/>
      <c r="AI49" s="684">
        <v>11</v>
      </c>
      <c r="AJ49" s="684"/>
      <c r="AK49" s="686">
        <f>IF(AQ19=5,AJ19,IF(AQ20=5,AJ20,IF(AQ21=5,AJ21,IF(AQ22=5,AJ22,AJ23))))</f>
        <v>0</v>
      </c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21" t="s">
        <v>66</v>
      </c>
    </row>
    <row r="50" spans="1:49" ht="15" customHeight="1">
      <c r="A50" s="684"/>
      <c r="B50" s="684"/>
      <c r="C50" s="685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30"/>
      <c r="Q50" s="30"/>
      <c r="R50" s="684"/>
      <c r="S50" s="684"/>
      <c r="T50" s="687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0"/>
      <c r="AG50" s="30"/>
      <c r="AH50" s="30"/>
      <c r="AI50" s="684"/>
      <c r="AJ50" s="684"/>
      <c r="AK50" s="687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0"/>
    </row>
    <row r="51" spans="1:49" ht="15" customHeight="1">
      <c r="A51" s="684">
        <v>4</v>
      </c>
      <c r="B51" s="684"/>
      <c r="C51" s="685">
        <f>IF(AG42=AH42,,IF(AG42&lt;AH42,S42,W42))</f>
        <v>0</v>
      </c>
      <c r="D51" s="685"/>
      <c r="E51" s="685"/>
      <c r="F51" s="685"/>
      <c r="G51" s="685"/>
      <c r="H51" s="685"/>
      <c r="I51" s="685"/>
      <c r="J51" s="685"/>
      <c r="K51" s="685"/>
      <c r="L51" s="685"/>
      <c r="M51" s="685"/>
      <c r="N51" s="685"/>
      <c r="O51" s="685"/>
      <c r="P51" s="30"/>
      <c r="Q51" s="30"/>
      <c r="R51" s="684">
        <v>8</v>
      </c>
      <c r="S51" s="684"/>
      <c r="T51" s="686">
        <f>IF(AQ19=2,AJ19,IF(AQ20=2,AJ20,IF(AQ21=2,AJ21,IF(AQ22=2,AJ22,AJ23))))</f>
        <v>0</v>
      </c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21" t="s">
        <v>60</v>
      </c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</row>
    <row r="52" spans="1:49" ht="15" customHeight="1">
      <c r="A52" s="684"/>
      <c r="B52" s="684"/>
      <c r="C52" s="685"/>
      <c r="D52" s="685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685"/>
      <c r="P52" s="30"/>
      <c r="Q52" s="30"/>
      <c r="R52" s="684"/>
      <c r="S52" s="684"/>
      <c r="T52" s="687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0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 password="F7DB" sheet="1" selectLockedCells="1"/>
  <protectedRanges>
    <protectedRange sqref="AT42:AU43" name="Bereich30"/>
    <protectedRange sqref="AF42:AF43" name="Bereich28"/>
    <protectedRange sqref="AA42:AA43" name="Bereich26"/>
    <protectedRange sqref="L42:M43" name="Bereich24"/>
    <protectedRange sqref="AW31:AW38 AW26:AW28 AW29:AW30" name="Bereich22"/>
    <protectedRange sqref="AR31:AR38 AR26:AR28 AR29:AR30" name="Bereich20"/>
    <protectedRange sqref="AC33:AD38" name="Bereich18"/>
    <protectedRange sqref="O33:O38" name="Bereich16"/>
    <protectedRange sqref="J33:J38" name="Bereich14"/>
    <protectedRange sqref="AT11:AU16" name="Bereich12"/>
    <protectedRange sqref="AF20 AF13:AF19 AF21" name="Bereich10"/>
    <protectedRange sqref="AA20 AA13:AA19 AA21" name="Bereich8"/>
    <protectedRange sqref="J20 J13:J19 J21" name="Bereich6"/>
    <protectedRange sqref="S9:Y9 S7:Y7 S8:Y8 S10:Y10" name="Bereich3"/>
    <protectedRange sqref="A3:AW3 S10:Y10 B9:H9 B8:H8 L21:M21 O21 AA21 AC21:AD21 AF21 J20 AR11:AR16 AT11:AU16 AW11:AW16 J33:J38 L33:M38 O33:O38 AA33:AA38 AC33:AD38 AF33:AF38 AJ7:AP7 S7:Y7 B7:H7 AJ8:AP8 S8:Y8 AJ9:AP9 S9:Y9 B10:H10 AF13:AF19 AC13:AD19 AA13:AA19 O13:O19 L13:M19 J13:J19 AF20 AC20:AD20 AA20 O20 L20:M20 J21" name="Bereich1"/>
    <protectedRange sqref="B9:H9 B7:H7 B8:H8 B10:H10" name="Bereich2"/>
    <protectedRange sqref="AJ8:AP8 AJ7:AP7 AJ9:AP9" name="Bereich4"/>
    <protectedRange sqref="L20:M20 L13:M19 L21:M21" name="Bereich5"/>
    <protectedRange sqref="O20 O13:O19 O21" name="Bereich7"/>
    <protectedRange sqref="AC20:AD20 AC13:AD19 AC21:AD21" name="Bereich9"/>
    <protectedRange sqref="AR11:AR16" name="Bereich11"/>
    <protectedRange sqref="AW11:AW16" name="Bereich13"/>
    <protectedRange sqref="L33:M38" name="Bereich15"/>
    <protectedRange sqref="AA33:AA38" name="Bereich17"/>
    <protectedRange sqref="AF33:AF38" name="Bereich19"/>
    <protectedRange sqref="AT31:AU38 AT26:AU28 AT29:AU30" name="Bereich21"/>
    <protectedRange sqref="J42:J43" name="Bereich23"/>
    <protectedRange sqref="O42:O43" name="Bereich25"/>
    <protectedRange sqref="AC42:AD43" name="Bereich27"/>
    <protectedRange sqref="AR42:AR43" name="Bereich29"/>
    <protectedRange sqref="AW42:AW43" name="Bereich31"/>
  </protectedRanges>
  <mergeCells count="380">
    <mergeCell ref="AY42:AY43"/>
    <mergeCell ref="AH42:AH43"/>
    <mergeCell ref="Q42:Q43"/>
    <mergeCell ref="X3:AO3"/>
    <mergeCell ref="AP3:AW3"/>
    <mergeCell ref="AG5:AG6"/>
    <mergeCell ref="AI5:AI6"/>
    <mergeCell ref="A4:AX4"/>
    <mergeCell ref="J5:L6"/>
    <mergeCell ref="AR5:AT6"/>
    <mergeCell ref="A1:AX1"/>
    <mergeCell ref="A2:T2"/>
    <mergeCell ref="U2:W2"/>
    <mergeCell ref="X2:AO2"/>
    <mergeCell ref="AP2:AW2"/>
    <mergeCell ref="A3:T3"/>
    <mergeCell ref="U3:W3"/>
    <mergeCell ref="AU5:AW6"/>
    <mergeCell ref="AD5:AF6"/>
    <mergeCell ref="AJ5:AP6"/>
    <mergeCell ref="AQ5:AQ6"/>
    <mergeCell ref="AA5:AC6"/>
    <mergeCell ref="R5:R6"/>
    <mergeCell ref="S5:Y6"/>
    <mergeCell ref="Z5:Z6"/>
    <mergeCell ref="B8:H8"/>
    <mergeCell ref="B7:H7"/>
    <mergeCell ref="A5:A6"/>
    <mergeCell ref="M5:O6"/>
    <mergeCell ref="S8:Y8"/>
    <mergeCell ref="B5:H6"/>
    <mergeCell ref="I5:I6"/>
    <mergeCell ref="P5:P6"/>
    <mergeCell ref="B9:H9"/>
    <mergeCell ref="AJ9:AP9"/>
    <mergeCell ref="A11:I12"/>
    <mergeCell ref="J11:L12"/>
    <mergeCell ref="B10:H10"/>
    <mergeCell ref="S7:Y7"/>
    <mergeCell ref="AG11:AG12"/>
    <mergeCell ref="AJ11:AL12"/>
    <mergeCell ref="AI10:AQ10"/>
    <mergeCell ref="AJ8:AP8"/>
    <mergeCell ref="S9:Y9"/>
    <mergeCell ref="AJ7:AP7"/>
    <mergeCell ref="S10:Y10"/>
    <mergeCell ref="AD11:AF12"/>
    <mergeCell ref="AR10:AT10"/>
    <mergeCell ref="AU11:AU12"/>
    <mergeCell ref="AU10:AW10"/>
    <mergeCell ref="AM11:AM12"/>
    <mergeCell ref="AT11:AT12"/>
    <mergeCell ref="AR11:AR12"/>
    <mergeCell ref="BM12:BP12"/>
    <mergeCell ref="AV11:AV12"/>
    <mergeCell ref="AW11:AW12"/>
    <mergeCell ref="BA12:BD12"/>
    <mergeCell ref="AX11:AX12"/>
    <mergeCell ref="BE12:BH12"/>
    <mergeCell ref="BI12:BL12"/>
    <mergeCell ref="K13:K14"/>
    <mergeCell ref="AN11:AP12"/>
    <mergeCell ref="AA11:AC12"/>
    <mergeCell ref="B13:D14"/>
    <mergeCell ref="E13:E14"/>
    <mergeCell ref="F13:H14"/>
    <mergeCell ref="J13:J14"/>
    <mergeCell ref="AB13:AB14"/>
    <mergeCell ref="AC13:AC14"/>
    <mergeCell ref="P11:P12"/>
    <mergeCell ref="AS11:AS12"/>
    <mergeCell ref="R11:Z12"/>
    <mergeCell ref="AG13:AG14"/>
    <mergeCell ref="M11:O12"/>
    <mergeCell ref="AD13:AD14"/>
    <mergeCell ref="AM13:AM14"/>
    <mergeCell ref="AN13:AP14"/>
    <mergeCell ref="AE13:AE14"/>
    <mergeCell ref="AF13:AF14"/>
    <mergeCell ref="AA13:AA14"/>
    <mergeCell ref="AJ13:AL14"/>
    <mergeCell ref="P15:P16"/>
    <mergeCell ref="L13:L14"/>
    <mergeCell ref="M13:M14"/>
    <mergeCell ref="N13:N14"/>
    <mergeCell ref="O13:O14"/>
    <mergeCell ref="S13:U14"/>
    <mergeCell ref="W13:Y14"/>
    <mergeCell ref="P13:P14"/>
    <mergeCell ref="V13:V14"/>
    <mergeCell ref="AX13:AX14"/>
    <mergeCell ref="AR13:AR14"/>
    <mergeCell ref="AS13:AS14"/>
    <mergeCell ref="AT13:AT14"/>
    <mergeCell ref="AU13:AU14"/>
    <mergeCell ref="AV13:AV14"/>
    <mergeCell ref="AW13:AW14"/>
    <mergeCell ref="M17:M18"/>
    <mergeCell ref="S15:U16"/>
    <mergeCell ref="B15:D16"/>
    <mergeCell ref="E15:E16"/>
    <mergeCell ref="F15:H16"/>
    <mergeCell ref="J15:J16"/>
    <mergeCell ref="E17:E18"/>
    <mergeCell ref="F17:H18"/>
    <mergeCell ref="O17:O18"/>
    <mergeCell ref="K17:K18"/>
    <mergeCell ref="AW15:AW16"/>
    <mergeCell ref="AQ17:AQ18"/>
    <mergeCell ref="AG15:AG16"/>
    <mergeCell ref="P17:P18"/>
    <mergeCell ref="AS15:AS16"/>
    <mergeCell ref="AT15:AT16"/>
    <mergeCell ref="W15:Y16"/>
    <mergeCell ref="M15:M16"/>
    <mergeCell ref="N15:N16"/>
    <mergeCell ref="N17:N18"/>
    <mergeCell ref="AV15:AV16"/>
    <mergeCell ref="B17:D18"/>
    <mergeCell ref="O15:O16"/>
    <mergeCell ref="AJ17:AP18"/>
    <mergeCell ref="AC15:AC16"/>
    <mergeCell ref="AD15:AD16"/>
    <mergeCell ref="AF15:AF16"/>
    <mergeCell ref="AB15:AB16"/>
    <mergeCell ref="J17:J18"/>
    <mergeCell ref="AX15:AX16"/>
    <mergeCell ref="AR15:AR16"/>
    <mergeCell ref="AD17:AD18"/>
    <mergeCell ref="AM15:AM16"/>
    <mergeCell ref="AI17:AI18"/>
    <mergeCell ref="AE17:AE18"/>
    <mergeCell ref="AJ15:AL16"/>
    <mergeCell ref="AU15:AU16"/>
    <mergeCell ref="AN15:AP16"/>
    <mergeCell ref="AE15:AE16"/>
    <mergeCell ref="W20:Y20"/>
    <mergeCell ref="AJ20:AO20"/>
    <mergeCell ref="S20:U20"/>
    <mergeCell ref="K15:K16"/>
    <mergeCell ref="L15:L16"/>
    <mergeCell ref="V15:V16"/>
    <mergeCell ref="W17:Y18"/>
    <mergeCell ref="AA17:AA18"/>
    <mergeCell ref="AA15:AA16"/>
    <mergeCell ref="L17:L18"/>
    <mergeCell ref="AR17:AT18"/>
    <mergeCell ref="AU17:AW18"/>
    <mergeCell ref="AB17:AB18"/>
    <mergeCell ref="AC17:AC18"/>
    <mergeCell ref="V17:V18"/>
    <mergeCell ref="S17:U18"/>
    <mergeCell ref="AG17:AG18"/>
    <mergeCell ref="AF17:AF18"/>
    <mergeCell ref="AX17:AX18"/>
    <mergeCell ref="AJ22:AO22"/>
    <mergeCell ref="S21:U21"/>
    <mergeCell ref="AJ21:AO21"/>
    <mergeCell ref="B20:D20"/>
    <mergeCell ref="F20:H20"/>
    <mergeCell ref="S19:U19"/>
    <mergeCell ref="W19:Y19"/>
    <mergeCell ref="AJ19:AO19"/>
    <mergeCell ref="B19:D19"/>
    <mergeCell ref="F19:H19"/>
    <mergeCell ref="AD26:AF27"/>
    <mergeCell ref="Z26:Z27"/>
    <mergeCell ref="F21:H21"/>
    <mergeCell ref="W21:Y21"/>
    <mergeCell ref="A22:AG22"/>
    <mergeCell ref="B21:D21"/>
    <mergeCell ref="A26:A27"/>
    <mergeCell ref="B26:H27"/>
    <mergeCell ref="M26:O27"/>
    <mergeCell ref="I26:I27"/>
    <mergeCell ref="P26:P27"/>
    <mergeCell ref="R26:R27"/>
    <mergeCell ref="AJ23:AO23"/>
    <mergeCell ref="AW26:AW27"/>
    <mergeCell ref="AV26:AV27"/>
    <mergeCell ref="AN26:AP27"/>
    <mergeCell ref="AI24:AQ25"/>
    <mergeCell ref="AT26:AT27"/>
    <mergeCell ref="AJ26:AL27"/>
    <mergeCell ref="AS26:AS27"/>
    <mergeCell ref="A24:AG25"/>
    <mergeCell ref="AR26:AR27"/>
    <mergeCell ref="S26:Y27"/>
    <mergeCell ref="AX26:AX27"/>
    <mergeCell ref="AU24:AW25"/>
    <mergeCell ref="AX24:AX25"/>
    <mergeCell ref="AR24:AT25"/>
    <mergeCell ref="AU26:AU27"/>
    <mergeCell ref="AG26:AG27"/>
    <mergeCell ref="AM26:AM27"/>
    <mergeCell ref="AA26:AC27"/>
    <mergeCell ref="B28:G28"/>
    <mergeCell ref="AJ29:AL29"/>
    <mergeCell ref="AJ28:AL28"/>
    <mergeCell ref="AN28:AP28"/>
    <mergeCell ref="S28:X28"/>
    <mergeCell ref="AN29:AP29"/>
    <mergeCell ref="B29:G29"/>
    <mergeCell ref="S29:X29"/>
    <mergeCell ref="J26:L27"/>
    <mergeCell ref="AJ30:AL30"/>
    <mergeCell ref="AG31:AG32"/>
    <mergeCell ref="R31:Z32"/>
    <mergeCell ref="AA31:AC32"/>
    <mergeCell ref="S30:X30"/>
    <mergeCell ref="AD31:AF32"/>
    <mergeCell ref="M31:O32"/>
    <mergeCell ref="B30:G30"/>
    <mergeCell ref="AN30:AP30"/>
    <mergeCell ref="AX31:AX32"/>
    <mergeCell ref="AU31:AU32"/>
    <mergeCell ref="AV31:AV32"/>
    <mergeCell ref="AN31:AP32"/>
    <mergeCell ref="AR31:AR32"/>
    <mergeCell ref="AS31:AS32"/>
    <mergeCell ref="J31:L32"/>
    <mergeCell ref="K33:K34"/>
    <mergeCell ref="P33:P34"/>
    <mergeCell ref="L33:L34"/>
    <mergeCell ref="AM31:AM32"/>
    <mergeCell ref="P31:P32"/>
    <mergeCell ref="B33:D34"/>
    <mergeCell ref="E33:E34"/>
    <mergeCell ref="F33:H34"/>
    <mergeCell ref="J33:J34"/>
    <mergeCell ref="A31:I32"/>
    <mergeCell ref="AD33:AD34"/>
    <mergeCell ref="AE33:AE34"/>
    <mergeCell ref="M33:M34"/>
    <mergeCell ref="N33:N34"/>
    <mergeCell ref="O33:O34"/>
    <mergeCell ref="V33:V34"/>
    <mergeCell ref="S33:U34"/>
    <mergeCell ref="AV33:AV34"/>
    <mergeCell ref="AJ31:AL32"/>
    <mergeCell ref="AW33:AW34"/>
    <mergeCell ref="AM33:AM34"/>
    <mergeCell ref="AN33:AP34"/>
    <mergeCell ref="AR33:AR34"/>
    <mergeCell ref="AU33:AU34"/>
    <mergeCell ref="AT31:AT32"/>
    <mergeCell ref="AW31:AW32"/>
    <mergeCell ref="AX33:AX34"/>
    <mergeCell ref="AS33:AS34"/>
    <mergeCell ref="AT33:AT34"/>
    <mergeCell ref="W33:Y34"/>
    <mergeCell ref="AA33:AA34"/>
    <mergeCell ref="AB33:AB34"/>
    <mergeCell ref="AC33:AC34"/>
    <mergeCell ref="AF33:AF34"/>
    <mergeCell ref="AG33:AG34"/>
    <mergeCell ref="AJ33:AL34"/>
    <mergeCell ref="AW35:AW36"/>
    <mergeCell ref="AX35:AX36"/>
    <mergeCell ref="AF35:AF36"/>
    <mergeCell ref="AG35:AG36"/>
    <mergeCell ref="AJ35:AL36"/>
    <mergeCell ref="AM35:AM36"/>
    <mergeCell ref="AR35:AR36"/>
    <mergeCell ref="AS35:AS36"/>
    <mergeCell ref="AT35:AT36"/>
    <mergeCell ref="B35:D36"/>
    <mergeCell ref="E35:E36"/>
    <mergeCell ref="F35:H36"/>
    <mergeCell ref="AV35:AV36"/>
    <mergeCell ref="J35:J36"/>
    <mergeCell ref="K35:K36"/>
    <mergeCell ref="L35:L36"/>
    <mergeCell ref="AU35:AU36"/>
    <mergeCell ref="W35:Y36"/>
    <mergeCell ref="AA35:AA36"/>
    <mergeCell ref="AD35:AD36"/>
    <mergeCell ref="AE35:AE36"/>
    <mergeCell ref="AN35:AP36"/>
    <mergeCell ref="K37:K38"/>
    <mergeCell ref="L37:L38"/>
    <mergeCell ref="S37:U38"/>
    <mergeCell ref="V37:V38"/>
    <mergeCell ref="W37:Y38"/>
    <mergeCell ref="M35:M36"/>
    <mergeCell ref="N35:N36"/>
    <mergeCell ref="AB35:AB36"/>
    <mergeCell ref="AC35:AC36"/>
    <mergeCell ref="B37:D38"/>
    <mergeCell ref="E37:E38"/>
    <mergeCell ref="F37:H38"/>
    <mergeCell ref="J37:J38"/>
    <mergeCell ref="O35:O36"/>
    <mergeCell ref="P35:P36"/>
    <mergeCell ref="S35:U36"/>
    <mergeCell ref="V35:V36"/>
    <mergeCell ref="AD37:AD38"/>
    <mergeCell ref="AE37:AE38"/>
    <mergeCell ref="M37:M38"/>
    <mergeCell ref="N37:N38"/>
    <mergeCell ref="O37:O38"/>
    <mergeCell ref="P37:P38"/>
    <mergeCell ref="AA37:AA38"/>
    <mergeCell ref="AB37:AB38"/>
    <mergeCell ref="AC37:AC38"/>
    <mergeCell ref="AW37:AW38"/>
    <mergeCell ref="AX37:AX38"/>
    <mergeCell ref="AF37:AF38"/>
    <mergeCell ref="AG37:AG38"/>
    <mergeCell ref="AJ37:AL38"/>
    <mergeCell ref="AM37:AM38"/>
    <mergeCell ref="AN37:AP38"/>
    <mergeCell ref="AR37:AR38"/>
    <mergeCell ref="AS37:AS38"/>
    <mergeCell ref="AT37:AT38"/>
    <mergeCell ref="AU37:AU38"/>
    <mergeCell ref="AV37:AV38"/>
    <mergeCell ref="A39:AX39"/>
    <mergeCell ref="A40:I41"/>
    <mergeCell ref="J40:L41"/>
    <mergeCell ref="M40:O41"/>
    <mergeCell ref="R40:Z41"/>
    <mergeCell ref="AA40:AC41"/>
    <mergeCell ref="AD40:AF41"/>
    <mergeCell ref="AI40:AQ41"/>
    <mergeCell ref="AR40:AT41"/>
    <mergeCell ref="AU40:AW41"/>
    <mergeCell ref="AW42:AW43"/>
    <mergeCell ref="B42:D43"/>
    <mergeCell ref="E42:E43"/>
    <mergeCell ref="F42:H43"/>
    <mergeCell ref="J42:J43"/>
    <mergeCell ref="K42:K43"/>
    <mergeCell ref="L42:L43"/>
    <mergeCell ref="W42:Y43"/>
    <mergeCell ref="M42:M43"/>
    <mergeCell ref="N42:N43"/>
    <mergeCell ref="AE42:AE43"/>
    <mergeCell ref="AU42:AU43"/>
    <mergeCell ref="O42:O43"/>
    <mergeCell ref="P42:P43"/>
    <mergeCell ref="S42:U43"/>
    <mergeCell ref="V42:V43"/>
    <mergeCell ref="AA42:AA43"/>
    <mergeCell ref="AB42:AB43"/>
    <mergeCell ref="AD42:AD43"/>
    <mergeCell ref="AI47:AJ48"/>
    <mergeCell ref="AK47:AV48"/>
    <mergeCell ref="AN42:AP43"/>
    <mergeCell ref="AR42:AR43"/>
    <mergeCell ref="AS42:AS43"/>
    <mergeCell ref="AT42:AT43"/>
    <mergeCell ref="AI45:AJ46"/>
    <mergeCell ref="AK45:AV46"/>
    <mergeCell ref="AV42:AV43"/>
    <mergeCell ref="A45:B46"/>
    <mergeCell ref="C45:O46"/>
    <mergeCell ref="R45:S46"/>
    <mergeCell ref="T45:AE46"/>
    <mergeCell ref="A47:B48"/>
    <mergeCell ref="C47:O48"/>
    <mergeCell ref="R47:S48"/>
    <mergeCell ref="T47:AE48"/>
    <mergeCell ref="AC42:AC43"/>
    <mergeCell ref="AI49:AJ50"/>
    <mergeCell ref="AX42:AX43"/>
    <mergeCell ref="AF42:AF43"/>
    <mergeCell ref="AG42:AG43"/>
    <mergeCell ref="AJ42:AL43"/>
    <mergeCell ref="AM42:AM43"/>
    <mergeCell ref="AK49:AV50"/>
    <mergeCell ref="A44:AW44"/>
    <mergeCell ref="A49:B50"/>
    <mergeCell ref="C49:O50"/>
    <mergeCell ref="R49:S50"/>
    <mergeCell ref="T49:AE50"/>
    <mergeCell ref="A51:B52"/>
    <mergeCell ref="C51:O52"/>
    <mergeCell ref="R51:S52"/>
    <mergeCell ref="T51:AE52"/>
  </mergeCells>
  <conditionalFormatting sqref="BL4">
    <cfRule type="cellIs" priority="1" dxfId="0" operator="between" stopIfTrue="1">
      <formula>0</formula>
      <formula>100</formula>
    </cfRule>
  </conditionalFormatting>
  <dataValidations count="3">
    <dataValidation allowBlank="1" showInputMessage="1" showErrorMessage="1" prompt="Feld wird automatisch berechnet." sqref="AQ7:AR9 AT7:AU9 AW7:AW9 AF7:AF10 AC7:AD10 Z7:AA10 O7:O10 L7:M10 I7:J10 AQ19:AR23 AT19:AU23 AW19:AW23 AF28:AF30 AC28:AD30 Z28:AA30 O28:O30 L28:M30 I28:J30"/>
    <dataValidation type="whole" allowBlank="1" showInputMessage="1" showErrorMessage="1" promptTitle="Achtung" prompt="Bitte nur Zahlen eingeben" errorTitle="Achtung Leute" error="Bitte nur Zahlen von 0 bis 200 eingeben" sqref="AR11:AR16 AT11:AU16 AW11:AW16 J33:J38 L33:M38 O33:O38 AA33:AA38 AC33:AD38 AF33:AF38 J42:J43 AW42:AW43 AR42:AR43 AF42:AF43 AC42:AD43 AA42:AA43 O42:O43 L42:M43 C45:O52 T45:AE52 AK45:AV50 AT42:AU43 J13:J21 L13:M21 O13:O21 AA13:AA21 AC13:AD21 AF13:AF21 AW26:AW38 AT26:AU38 AR26:AR38">
      <formula1>0</formula1>
      <formula2>200</formula2>
    </dataValidation>
    <dataValidation allowBlank="1" showErrorMessage="1" sqref="P42:Q42 AG42:AH42 AX42:AY42"/>
  </dataValidation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Wolfgang Knettel</cp:lastModifiedBy>
  <cp:lastPrinted>2014-12-01T14:07:49Z</cp:lastPrinted>
  <dcterms:created xsi:type="dcterms:W3CDTF">2009-03-28T18:39:28Z</dcterms:created>
  <dcterms:modified xsi:type="dcterms:W3CDTF">2019-02-03T21:15:54Z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